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65" windowWidth="19440" windowHeight="9750" activeTab="3"/>
  </bookViews>
  <sheets>
    <sheet name="Прилож. № 1" sheetId="1" r:id="rId1"/>
    <sheet name="Прилож. № 2" sheetId="2" r:id="rId2"/>
    <sheet name="Прилож. № 3" sheetId="3" r:id="rId3"/>
    <sheet name="Приложение № 4" sheetId="4" r:id="rId4"/>
  </sheets>
  <definedNames>
    <definedName name="_xlnm.Print_Titles" localSheetId="1">'Прилож. № 2'!$20:$20</definedName>
    <definedName name="_xlnm.Print_Titles" localSheetId="2">'Прилож. № 3'!$21:$22</definedName>
    <definedName name="_xlnm.Print_Titles" localSheetId="3">'Приложение № 4'!$18:$21</definedName>
  </definedNames>
  <calcPr fullCalcOnLoad="1"/>
</workbook>
</file>

<file path=xl/sharedStrings.xml><?xml version="1.0" encoding="utf-8"?>
<sst xmlns="http://schemas.openxmlformats.org/spreadsheetml/2006/main" count="510" uniqueCount="212">
  <si>
    <t>Цели программы, задачи  подпрограммы, мероприятия подпрограммы, административные мероприятия  и их показатели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</si>
  <si>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</si>
  <si>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</si>
  <si>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</si>
  <si>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</si>
  <si>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процент</t>
  </si>
  <si>
    <t>Показатель 2 «Количество сформированных земельных участков»</t>
  </si>
  <si>
    <t>Показатель 1 «Внесение изменений в устав  муниципальных унитарных предприятий по увеличению уставного фонда»</t>
  </si>
  <si>
    <t>Показатель 1 «Количество договоров на предоставление субсидий муниципальным унитарным предприятиям на восстановление платежеспособности»</t>
  </si>
  <si>
    <t>Мероприятие (подпрограмма или административное)</t>
  </si>
  <si>
    <t>Программа</t>
  </si>
  <si>
    <t>да/нет</t>
  </si>
  <si>
    <t>да</t>
  </si>
  <si>
    <t>Подпрограмма:  «Управление муниципальной собственностью Северодвинска»</t>
  </si>
  <si>
    <t>Источник финансирования</t>
  </si>
  <si>
    <t>Показатель 1 «Количество отчетности муниципальных предприятий и АО за использование муниципального имущества»</t>
  </si>
  <si>
    <t>Характеристика муниципальной программы</t>
  </si>
  <si>
    <t>Показатель 2 «Количество проверок муниципальных учреждений на предмет определения фактического наличия, состояния и характера использования муниципального имущества, закрепленного на праве оперативного управления»</t>
  </si>
  <si>
    <t>Обеспечивающая подпрограмма</t>
  </si>
  <si>
    <t>Показатель 1 «Количество публикаций в прессе и телепередач»</t>
  </si>
  <si>
    <t>Задача 1 «Оптимизация состава и осуществление управления муниципальным имуществом»</t>
  </si>
  <si>
    <t>Показатель 1 «Количество договоров на оценку рыночной стоимости, инвентаризации объекта недвижимости»</t>
  </si>
  <si>
    <t>Показатель 1 «Количество (соглашений) договоров, заключенных с собственником жилого помещения»</t>
  </si>
  <si>
    <t>Показатель 1 «Количество бесхозяйного имущества, поставленного на реестровый учет в текущем периоде»</t>
  </si>
  <si>
    <t>Показатель 2 «Количество имущества, выбывшего с реестрового учета  по прогнозному плану в текущем периоде»</t>
  </si>
  <si>
    <t>Показатель 2 «Количество земельных участков, предоставленных путем проведения торгов (аукционов)»</t>
  </si>
  <si>
    <t>Показатель 1 «Оценка рыночной стоимости земельных участков»</t>
  </si>
  <si>
    <t>Показатель  «Количество выставленных претензий»</t>
  </si>
  <si>
    <t>к муниципальной программе</t>
  </si>
  <si>
    <t xml:space="preserve">утвержденной  постановлением </t>
  </si>
  <si>
    <t>Администрации Северодвинска</t>
  </si>
  <si>
    <t>Единица  измерения</t>
  </si>
  <si>
    <t>Задача 3 «Развитие инфраструктуры земельных ресурсов»</t>
  </si>
  <si>
    <t xml:space="preserve"> Расходы на содержание  органов Администрации Северодвинска и обеспечение их функций</t>
  </si>
  <si>
    <t>Аналитический код</t>
  </si>
  <si>
    <t>Подпрограмма</t>
  </si>
  <si>
    <t>Задача подпрограммы</t>
  </si>
  <si>
    <t>V</t>
  </si>
  <si>
    <t>Местный бюджет</t>
  </si>
  <si>
    <t>Административные мероприятия</t>
  </si>
  <si>
    <t>Цель программы</t>
  </si>
  <si>
    <t>Цель 1 «Обеспечение  эффективности использования и распоряжения муниципальным имуществом и земельными ресурсами Северодвинска»</t>
  </si>
  <si>
    <t>Показатель 1 «Размер исполнения бюджета главного администратора доходов бюджета в соответствии с годовым плановым заданием»</t>
  </si>
  <si>
    <t>Показатель 2  «Размер исполнения бюджета по доходам от продажи (приватизации) муниципального имущества Северодвинска в соответствии с годовым плановым заданием»</t>
  </si>
  <si>
    <t>Показатель 3 «Размер исполнения бюджета по доходам от продажи земельных участков в соответствии с годовым плановым заданием»</t>
  </si>
  <si>
    <t>Показатель 4  «Доля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района)»</t>
  </si>
  <si>
    <t>Показатель 1 «Количество договоров аренды муниципального имущества (в год)»</t>
  </si>
  <si>
    <t>Показатель 2 «Площадь объектов, ежегодно переданных в аренду»</t>
  </si>
  <si>
    <t>Показатель 2 «Количество договоров купли-продажи муниципального имущества»</t>
  </si>
  <si>
    <t>Показатель 1 «Количество договоров, заключенных на содержание имущества казны»</t>
  </si>
  <si>
    <t>Мероприятие 1.03 «Осуществление мероприятий по изъятию земельных участков для муниципальных нужд путем выкупа жилых помещений у собственников»</t>
  </si>
  <si>
    <t>Административное мероприятие 1.04  «Организация учета муниципального имущества Северодвинска, в том числе реестровый учет имущества казны»</t>
  </si>
  <si>
    <t>Административное мероприятие 1.05 «Информирование граждан и юридических лиц через публикации в прессе и телепередачи по  вопросам муниципального имущества  Северодвинска в случаях, предусмотренных действующим законодательством»</t>
  </si>
  <si>
    <t>Задача 2 «Эффективное управление муниципальными унитарными предприятиями»</t>
  </si>
  <si>
    <t>Мероприятие 2.02 «Предоставление финансовой поддержки муниципальным унитарным предприятиям Северодвинска в виде финансовой помощи в целях восстановления платежеспособности на основании решений Администрации Северодвинска»</t>
  </si>
  <si>
    <t>Показатель 1  «Количество договоров на аренду земельных участков»</t>
  </si>
  <si>
    <t>Мероприятие 3.01 «Организация и осуществление мероприятий по землеустройству и землепользованию»</t>
  </si>
  <si>
    <t>Административное мероприятие 3.02 «Осуществление мероприятий по муниципальному земельному контролю»</t>
  </si>
  <si>
    <t>Показатель 1 «Количество мероприятий по земельному контролю»</t>
  </si>
  <si>
    <t>Показатель 1 «Количество принятых решений о предоставлении земельного участка»</t>
  </si>
  <si>
    <t>Показатель 2 «Количество сформированных земельных участков для предоставления многодетным семьям»</t>
  </si>
  <si>
    <t>Административное мероприятие 3.04 «Подготовка сведений в налоговые органы по земельным участкам, признаваемым объектами налогообложения в соответствии с действующим законодательством»</t>
  </si>
  <si>
    <t>Показатель 1  «Общая площадь земельных участков, признанных объектами налогообложения в соответствии с действующим законодательством»</t>
  </si>
  <si>
    <t>Мероприятие 3.05 «Осуществление мероприятий по изъятию недвижимого имущества для муниципальных нужд»</t>
  </si>
  <si>
    <t>Показатель 1 «Количество (соглашений) договоров, заключенных с собственником недвижимого имущества»</t>
  </si>
  <si>
    <t>Показатель  «Количество разработанных проектов муниципальных правовых и распорядительных актов органов местного самоуправления Северодвинска»</t>
  </si>
  <si>
    <t>Административное мероприятие 2.03  «Размещение, ведение и обновление на официальных сайтах»</t>
  </si>
  <si>
    <t>Показатель  «Количество официальных сайтов»</t>
  </si>
  <si>
    <t>тыс. руб.</t>
  </si>
  <si>
    <t>Мероприятие 1.01 «Организация и осуществление мероприятий по оценке недвижимости, признание прав и регулирование отношений по муниципальной собственности»</t>
  </si>
  <si>
    <t>Административное мероприятие 3.03  «Осуществление мероприятий  муниципального образования  «Северодвинск» по принятию решений о предоставлении земельного участка»</t>
  </si>
  <si>
    <t>Административное мероприятие 2.02 «Разработка проектов муниципальных правовых и распорядительных актов органов местного самоуправления Северодвинска по вопросам управления и распоряжения имуществом, находящимся в муниципальной собственности, а также по вопросам земельных отношений»</t>
  </si>
  <si>
    <t>Мероприятие 2.01 «Осуществление мероприятий  муниципального образования   «Северодвинск» по увеличению уставных фондов муниципальных унитарных предприятий»</t>
  </si>
  <si>
    <t>Мероприятие 1.06 «Организация мероприятий по расчетно-информационному обслуживанию за наем помещений на территории муниципального образования «Северодвинск»</t>
  </si>
  <si>
    <t>Показатель 1 «Количество (соглашений) договоров, заключенных путем проведения торгов (аукционов)»</t>
  </si>
  <si>
    <t>Показатель 2 «Количество жилых помещений учитываемых в реестре для начисления платы за наем муниципальных жилых помещений»</t>
  </si>
  <si>
    <t xml:space="preserve">Местный бюджет </t>
  </si>
  <si>
    <t>Обеспечение деятельности  ответственного исполнителя КУМИ</t>
  </si>
  <si>
    <t xml:space="preserve"> (указать наименование исполнительного органа Администрации Северодвинска)</t>
  </si>
  <si>
    <t xml:space="preserve">единица </t>
  </si>
  <si>
    <t>кв.метр</t>
  </si>
  <si>
    <t>от 23.12.2015 № 626-па</t>
  </si>
  <si>
    <t>П Е Р Е Ч Е Н Ь</t>
  </si>
  <si>
    <t>целевых показателей муниципальной программы Северодвинска</t>
  </si>
  <si>
    <t>(наименование муниципальной программы Северодвинска)</t>
  </si>
  <si>
    <t>Соисполнители:</t>
  </si>
  <si>
    <t>Наименование целевого показателя</t>
  </si>
  <si>
    <t>Единица измерения</t>
  </si>
  <si>
    <t>Значения целевых показателей</t>
  </si>
  <si>
    <t>базовый 2015 год</t>
  </si>
  <si>
    <t xml:space="preserve"> 2016 год</t>
  </si>
  <si>
    <t>2017 год</t>
  </si>
  <si>
    <t>2018 год</t>
  </si>
  <si>
    <t>2019 год</t>
  </si>
  <si>
    <t>2020 год</t>
  </si>
  <si>
    <t>2021 год</t>
  </si>
  <si>
    <t>Муниципальная программа</t>
  </si>
  <si>
    <t>«Управление муниципальным имуществом и земельными ресурсами Северодвинска»</t>
  </si>
  <si>
    <t>1. Показатель цели: «Размер исполнения бюджета главного администратора доходов бюджета в соответствии с годовым плановым заданием»</t>
  </si>
  <si>
    <t>2. Показатель цели:  «Размер исполнения бюджета по доходам от продажи (приватизации) муниципального имущества Северодвинска в соответствии с годовым плановым заданием»</t>
  </si>
  <si>
    <t>3. Показатель цели:  «Размер исполнения бюджета по доходам от продажи земельных участков в соответствии с годовым плановым заданием»</t>
  </si>
  <si>
    <t>4. Показатель цели: «Доля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района)»</t>
  </si>
  <si>
    <t>5. Показатель Задачи 1: 1 «Количество договоров аренды муниципального имущества             (в год)»</t>
  </si>
  <si>
    <t>6. Показатель Задачи 1: 2 «Площадь объектов, ежегодно переданных в аренду»</t>
  </si>
  <si>
    <t>Задача 2  «Эффективное управление муниципальными унитарными предприятиями»</t>
  </si>
  <si>
    <t>7. Показатель Задачи 2: 1 «Количество отчетности муниципальных предприятий и АО за использование муниципального имущества»</t>
  </si>
  <si>
    <t>8. Показатель Задачи 2: 2 «Количество проверок муниципальных учреждений на предмет определения фактического наличия, состояния и характера использования муниципального имущества, закрепленного на праве оперативного управления»</t>
  </si>
  <si>
    <t>9. Показатель Задачи 3: 1 «Количество договоров на аренду земельных участков»</t>
  </si>
  <si>
    <t>10. Показатель Задачи 3: 2 «Количество земельных участков, предоставленных путем проведения торгов (аукционов)»</t>
  </si>
  <si>
    <t>единица</t>
  </si>
  <si>
    <t>Характеристика</t>
  </si>
  <si>
    <t>основных показателей муниципальной программы Северодвинска</t>
  </si>
  <si>
    <t>Наименование показателя</t>
  </si>
  <si>
    <t>Методика расчета показателя</t>
  </si>
  <si>
    <t>Источник получения информации для расчета значении показателя</t>
  </si>
  <si>
    <t>9. Показатель Задачи 1: 1 «Количество договоров на аренду муниципального имущества (помещения, реклама, временные объекты)»</t>
  </si>
  <si>
    <t>Абсолютный показатель</t>
  </si>
  <si>
    <t>10. Показатель Задачи 1: 2 «Площадь объектов, переданных в аренду»</t>
  </si>
  <si>
    <t>По договорам на аренду муниципального имущества – отдел аренды муниципального имущества КУМИ</t>
  </si>
  <si>
    <t>11. Показатель Задачи 2: 1 «Количество отчетности муниципальных предприятий и АО за использование муниципального имущества»</t>
  </si>
  <si>
    <t>Количество отчетности муниципальных предприятий и АО за использование муниципального имущества (суммарное значение) – отдел муниципальной собственности КУМИ</t>
  </si>
  <si>
    <t>10. Показатель Задачи 2: 2 «Количество проверок муниципальных учреждений на предмет определения фактического наличия, состояния и характера использования муниципального имущества, закрепленного на праве оперативного управления»</t>
  </si>
  <si>
    <t>Количество проверок муниципальных учреждений на предмет определения фактического наличия, состояния и характера использования муниципального имущества, закрепленного на праве оперативного управления (суммарное значение) – отдел муниципальной собственности КУМИ</t>
  </si>
  <si>
    <t>11. Показатель Задачи 3: 1 «Количество договоров на аренду земельных участков»</t>
  </si>
  <si>
    <t>12. Показатель Задачи 3: 2 «Количество земельных участков, предоставленных путем проведения торгов (аукционов)»</t>
  </si>
  <si>
    <t>Количество земельных участков, предоставленных путем проведения торгов (аукционов), (суммарное значение) – соисполнитель программы Управление градостроительства и земельных отношений Администрации Северодвинска</t>
  </si>
  <si>
    <t>СВЕДЕНИЯ</t>
  </si>
  <si>
    <t xml:space="preserve">об основных мерах правового регулирования в сфере реализации </t>
  </si>
  <si>
    <t>муниципальной программы Северодвинска</t>
  </si>
  <si>
    <t>(указать наименование исполнительного органа Администрации Северодвинска)</t>
  </si>
  <si>
    <t>Вид нормативного правового акта</t>
  </si>
  <si>
    <t>Основные положения нормативного правового акта</t>
  </si>
  <si>
    <t>Наименование исполнительного органа Администрации Северодвинска, ответственного за подготовку нормативного правового акта</t>
  </si>
  <si>
    <t>Ожидаемые сроки принятия</t>
  </si>
  <si>
    <t>Решение Совета депутатов Северодвинска</t>
  </si>
  <si>
    <t>«О Прогнозном плане приватизации муниципального имущества»</t>
  </si>
  <si>
    <t>КУМИ</t>
  </si>
  <si>
    <t>«Об установлении базовой ставки арендной платы за пользование муниципальным имуществом»</t>
  </si>
  <si>
    <t>«Об установлении базовой ставки платы по договорам на установку и эксплуатацию рекламной конструкции на объектах, находящихся в муниципальной собственности Северодвинска»</t>
  </si>
  <si>
    <t>Постановление Администрации Северодвинска</t>
  </si>
  <si>
    <t>«Об утверждении Схемы размещения нестационарных торговых объектов на территории Северодвинска»</t>
  </si>
  <si>
    <t>Управление экономики</t>
  </si>
  <si>
    <t>«Об утверждении ставки платы по договорам на право размещения нестационарных торговых объектов на территории Северодвинска»</t>
  </si>
  <si>
    <t>П2 = А2/В2 х 100%, где:
А2 – сумма поступивших платежей по доходам от продажи муниципального имущества;
В2 – сумма запланированных доходов в бюджет муниципального образования «Северодвинск» от продажи муниципального имущества</t>
  </si>
  <si>
    <t>2. Показатель цели: «Размер исполнения бюджета по доходам от продажи (приватизации) муниципального имущества Северодвинска в соответствии с годовым плановым заданием»</t>
  </si>
  <si>
    <t>4. Показатель цели  «Доля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района)»</t>
  </si>
  <si>
    <t>П3 = А3/В3 х 100%,  где:
А3 – сумма поступивших платежей по доходам от продажи земельных участков;
В3 – сумма запланированных доходов в бюджет муниципального образования «Северодвинск» от продажи земельных участков</t>
  </si>
  <si>
    <t>П4 = А8 га1/В4 га2 х 100%, где:
А4 га1 – площадь земель, являющихся объектом налогообложения (в гектарах);
В4 га2 – площадь земель муниципального образования «Северодвинск» (в гектарах)</t>
  </si>
  <si>
    <t>Показатель 5  «Доля муниципальных унитарных предприятий, имеющих положительный финансовый результат деятельности»</t>
  </si>
  <si>
    <t>5. Показатель 5  «Доля муниципальных унитарных предприятий, имеющих положительный финансовый результат деятельности»</t>
  </si>
  <si>
    <t>Общее количество муниципальных унитарных предприятий; количество муниципальных унитарных предприятий имеющих положительный/отрицательный финансовый результат деятельности  – отдел муниципальной собственности КУМИ</t>
  </si>
  <si>
    <t>нет</t>
  </si>
  <si>
    <t>2022 год</t>
  </si>
  <si>
    <t>2023 год</t>
  </si>
  <si>
    <t>2024 год</t>
  </si>
  <si>
    <t xml:space="preserve">«Управление муниципальным имуществом </t>
  </si>
  <si>
    <r>
      <t>Мероприятие 1.02 «Осуществление</t>
    </r>
    <r>
      <rPr>
        <sz val="10"/>
        <color indexed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содержания имущества казны муниципального образования «Северодвинск»</t>
    </r>
  </si>
  <si>
    <t>м²</t>
  </si>
  <si>
    <t>Показатель 3 «Количество направленных в Правовое управление Администрации Северодвинска комплектов документов на взыскание задолженности в судебном порядке»</t>
  </si>
  <si>
    <t>Административное мероприятие 3.06 «Предоставление сведений в Прокуратуру г. Северодвинска о задолженности по договорам аренды земельных участков и помещений»</t>
  </si>
  <si>
    <t xml:space="preserve">Показатель 1 «Количество предоставленной информации в Прокуратуру г. Северодвинска о задолженности по договорам аренды земельных участков и помещений» </t>
  </si>
  <si>
    <t>Мероприятие 2.03 «Реорганизация муниципальных унитарных предприятий Северодвинска»</t>
  </si>
  <si>
    <t>Показатель 1 «Количество аудиторских заключений бухгалтерской отчетности муниципальных унитарных предприятий Северодвинска»</t>
  </si>
  <si>
    <t xml:space="preserve"> «Управление муниципальным имуществом и земельными ресурсами Северодвинска»</t>
  </si>
  <si>
    <t xml:space="preserve">  «Управление муниципальным имуществом и земельными ресурсами Северодвинска»</t>
  </si>
  <si>
    <t>Показатель 3  «Количество расчетов арендной платы за пользование земельными участками»</t>
  </si>
  <si>
    <t>13. Показатель Задачи 3: 3  «Количество расчетов арендной платы за пользование земельными участками»</t>
  </si>
  <si>
    <t>11. Показатель Задачи 3: 3 «Количество расчетов арендной платы за пользование земельными участками»</t>
  </si>
  <si>
    <t>14. Показатель Задачи 3: 4 «Подготовка комплектов документов к заседанию Межведомственной комиссии по своевременному поступлению платежей в местный бюджет»</t>
  </si>
  <si>
    <t>12. Показатель Задачи 3: 4 «Подготовка комплектов документов к заседанию Межведомственной комиссии по своевременному поступлению платежей в местный бюджет»</t>
  </si>
  <si>
    <t>Показатель 4 «Подготовка комплектов документов к заседанию Межведомственной комиссии по своевременному поступлению платежей в местный бюджет»</t>
  </si>
  <si>
    <t>П5 =В5 /А5  х 100%, где:
А5 – общее количество муниципальных унитарных предприятий;
В5 – общее количество муниципальных унитарных предприятий, имеющих положительный финансовый результат деятельности</t>
  </si>
  <si>
    <t>По договорам на аренду земельных участков – отдел аренды имущества КУМИ</t>
  </si>
  <si>
    <t>По договорам на аренду земельных участков; поступление платежей  – отдел аренды  имущества; отдел бухгалтерского учета и отчетности  КУМИ</t>
  </si>
  <si>
    <t>Муниципальная программа  «Управление муниципальным имуществом и земельными ресурсами Северодвинска»</t>
  </si>
  <si>
    <t>Приложение №4</t>
  </si>
  <si>
    <t>и земеньными ресурсами Северодвинска»,</t>
  </si>
  <si>
    <t>от 23.12.2015 № 626-па                                                                                                                  (в редакции от ___________№ _________ - па)</t>
  </si>
  <si>
    <t>Комитет по управлению муниципальным имуществом Администрации Северодвинска.</t>
  </si>
  <si>
    <t>Управление градостроительства и земельных отношений Администрации Северодвинска;  Управление муниципального жилищного фонда Администрации Северодвинска.</t>
  </si>
  <si>
    <t>Административное мероприятие  2.01 «Претензионная работа с должниками перед муниципальным бюджетом»</t>
  </si>
  <si>
    <t>Ответственный исполнитель: Комитет по управлению муниципальным имуществом Администрации Северодвинска.</t>
  </si>
  <si>
    <t xml:space="preserve">                             к муниципальной программе</t>
  </si>
  <si>
    <t xml:space="preserve">                             Приложение №3</t>
  </si>
  <si>
    <t xml:space="preserve">                             «Управление муниципальным имуществом </t>
  </si>
  <si>
    <t xml:space="preserve">                             и земеньными ресурсами Северодвинска», </t>
  </si>
  <si>
    <t xml:space="preserve">                             утвержденной  постановлением </t>
  </si>
  <si>
    <t xml:space="preserve">                             Администрации Северодвинска</t>
  </si>
  <si>
    <t xml:space="preserve">                             от 23.12.2015 № 626-па</t>
  </si>
  <si>
    <t xml:space="preserve">                             (в редакции от _________ № ________  - па)</t>
  </si>
  <si>
    <t xml:space="preserve">октябрь – ноябрь 2015 года;                            октябрь – ноябрь 2016 года;                           октябрь – ноябрь 2017 года </t>
  </si>
  <si>
    <t>октябрь – ноябрь 2018 года;                    октябрь  –ноябрь 2019 года;                    октябрь – ноябрь 2020 года</t>
  </si>
  <si>
    <t>октябрь – ноябрь 2021 года;                    октябрь – ноябрь 2022 года;                    октябрь – ноябрь 2023 года;                    октябрь – ноябрь 2024 года</t>
  </si>
  <si>
    <t>октябрь – ноябрь 2015 года;                            октябрь – ноябрь 2016 года;                    октябрь – ноябрь 2017 года;                                                              октябрь – ноябрь 2018 года;                                                           октябрь – ноябрь 2019 года;                                    октябрь – ноябрь 2020 года;                    октябрь – ноябрь 2021 года;                    октябрь – ноябрь 2022 года;                    октябрь – ноябрь 2023 года;                    октябрь – ноябрь 2024 года</t>
  </si>
  <si>
    <t>Соисполнители: Управление градостроительства и земельных отношений Администрации Северодвинска; Управление муниципального жилищного фонда Администрации Северодвинска.</t>
  </si>
  <si>
    <t xml:space="preserve">                                                               (в редакции от _________ № ________  - па)</t>
  </si>
  <si>
    <t xml:space="preserve">                                                               от 23.12.2015 № 626-па</t>
  </si>
  <si>
    <t xml:space="preserve">                                                               Администрации Северодвинска</t>
  </si>
  <si>
    <t xml:space="preserve">                                                               утвержденной  постановлением </t>
  </si>
  <si>
    <t xml:space="preserve">                                                               и земеньными ресурсами Северодвинска», </t>
  </si>
  <si>
    <t xml:space="preserve">                                                               «Управление муниципальным имуществом </t>
  </si>
  <si>
    <t xml:space="preserve">                                                               к муниципальной программе</t>
  </si>
  <si>
    <t xml:space="preserve">                                                               Приложение №2</t>
  </si>
  <si>
    <t>Ответственный исполнитель:</t>
  </si>
  <si>
    <t>1. Показатели № 1–3 – А1; А2; А3; ; В1; В2; В3 –   акт сверки данных Финансового управления Администрации Северодвинска о поступлениях в местный бюджет с данными администратора поступлений –  КУМИ.</t>
  </si>
  <si>
    <t xml:space="preserve">2. Показатели № 1–3 – А1; А2; А3; ; В1; В2; В3 –  Финансовоео управление   Администрации Северодвинска «Объем годовых назначений по доходам»      </t>
  </si>
  <si>
    <t xml:space="preserve">Договоры на аренду земельных участков  (суммарное значение) – соисполнитель программы Управление градостроительства и земельных отношений Администрации Северодвинска </t>
  </si>
  <si>
    <t xml:space="preserve">Статья 16 ФЗ от 29.12.2004 № 189-ФЗ                                «О введении в действие Жилищного кодекса РФ»;                                                                                              постановление Мэра Северодвинска от 20.01.1998 № 21 «Об утверждении отчета о наличии земель в Северодвинске и распределении их по категориям, угодьям и пользователям».                              Соисполнитель программы: Управление градостроительства и земельных отношений Администрации Северодвинска </t>
  </si>
  <si>
    <t xml:space="preserve">П1 = А1/В1 х 100%,  где:
А1 – сумма поступивших платежей по доходам от аренды муниципального имущества;
В1 – сумма запланированных доходов в бюджет муниципального образования «Северодвинск» от аренды муниципального имущества </t>
  </si>
  <si>
    <t>Договоры на аренду муниципального имущества (суммарное значение) – отдел аренды муниципального имущества КУМИ</t>
  </si>
  <si>
    <t>(в редакции от  _____________ №___________ - па)</t>
  </si>
  <si>
    <t>Приложение №1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</si>
</sst>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_-* #,##0.0_р_._-;\-* #,##0.0_р_._-;_-* &quot;-&quot;??_р_._-;_-@_-"/>
    <numFmt numFmtId="185" formatCode="_(&quot;р.&quot;* #,##0.00_);_(&quot;р.&quot;* \(#,##0.00\);_(&quot;р.&quot;* &quot;-&quot;??_);_(@_)"/>
    <numFmt numFmtId="186" formatCode="_(&quot;р.&quot;* #,##0_);_(&quot;р.&quot;* \(#,##0\);_(&quot;р.&quot;* &quot;-&quot;_);_(@_)"/>
    <numFmt numFmtId="187" formatCode="_(* #,##0.00_);_(* \(#,##0.00\);_(* &quot;-&quot;??_);_(@_)"/>
    <numFmt numFmtId="188" formatCode="_(* #,##0_);_(* \(#,##0\);_(* &quot;-&quot;_);_(@_)"/>
    <numFmt numFmtId="189" formatCode="_-* #,##0_р_._-;\-* #,##0_р_._-;_-* &quot;-&quot;??_р_._-;_-@_-"/>
    <numFmt numFmtId="190" formatCode="_-* #,##0.000_р_._-;\-* #,##0.000_р_._-;_-* &quot;-&quot;??_р_._-;_-@_-"/>
    <numFmt numFmtId="191" formatCode="_-* #,##0.0000_р_._-;\-* #,##0.0000_р_._-;_-* &quot;-&quot;??_р_._-;_-@_-"/>
    <numFmt numFmtId="192" formatCode="0.0000000000"/>
    <numFmt numFmtId="193" formatCode="#,##0.0"/>
    <numFmt numFmtId="194" formatCode="#,##0.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sz val="7"/>
      <color indexed="8"/>
      <name val="Calibri"/>
      <family val="2"/>
    </font>
    <font>
      <sz val="12"/>
      <color indexed="8"/>
      <name val="Calibri"/>
      <family val="2"/>
    </font>
    <font>
      <sz val="7"/>
      <color indexed="8"/>
      <name val="Times New Roman"/>
      <family val="1"/>
    </font>
    <font>
      <b/>
      <sz val="12"/>
      <color indexed="10"/>
      <name val="Calibri"/>
      <family val="2"/>
    </font>
    <font>
      <sz val="11.5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7"/>
      <color theme="1"/>
      <name val="Calibri"/>
      <family val="2"/>
    </font>
    <font>
      <sz val="12"/>
      <color theme="1"/>
      <name val="Calibri"/>
      <family val="2"/>
    </font>
    <font>
      <sz val="7"/>
      <color theme="1"/>
      <name val="Times New Roman"/>
      <family val="1"/>
    </font>
    <font>
      <b/>
      <sz val="12"/>
      <color rgb="FFFF0000"/>
      <name val="Calibri"/>
      <family val="2"/>
    </font>
    <font>
      <sz val="11.5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0" fontId="43" fillId="40" borderId="2" applyNumberFormat="0" applyAlignment="0" applyProtection="0"/>
    <xf numFmtId="0" fontId="44" fillId="0" borderId="0" applyNumberFormat="0" applyFill="0" applyBorder="0" applyAlignment="0" applyProtection="0"/>
    <xf numFmtId="0" fontId="45" fillId="41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42" borderId="1" applyNumberFormat="0" applyAlignment="0" applyProtection="0"/>
    <xf numFmtId="0" fontId="50" fillId="0" borderId="6" applyNumberFormat="0" applyFill="0" applyAlignment="0" applyProtection="0"/>
    <xf numFmtId="0" fontId="51" fillId="43" borderId="0" applyNumberFormat="0" applyBorder="0" applyAlignment="0" applyProtection="0"/>
    <xf numFmtId="0" fontId="0" fillId="44" borderId="7" applyNumberFormat="0" applyFont="0" applyAlignment="0" applyProtection="0"/>
    <xf numFmtId="0" fontId="52" fillId="39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9" fillId="42" borderId="1" applyNumberFormat="0" applyAlignment="0" applyProtection="0"/>
    <xf numFmtId="0" fontId="52" fillId="39" borderId="8" applyNumberFormat="0" applyAlignment="0" applyProtection="0"/>
    <xf numFmtId="0" fontId="42" fillId="39" borderId="1" applyNumberFormat="0" applyAlignment="0" applyProtection="0"/>
    <xf numFmtId="0" fontId="5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43" fillId="40" borderId="2" applyNumberFormat="0" applyAlignment="0" applyProtection="0"/>
    <xf numFmtId="0" fontId="53" fillId="0" borderId="0" applyNumberFormat="0" applyFill="0" applyBorder="0" applyAlignment="0" applyProtection="0"/>
    <xf numFmtId="0" fontId="51" fillId="43" borderId="0" applyNumberFormat="0" applyBorder="0" applyAlignment="0" applyProtection="0"/>
    <xf numFmtId="0" fontId="57" fillId="0" borderId="0" applyNumberFormat="0" applyFill="0" applyBorder="0" applyAlignment="0" applyProtection="0"/>
    <xf numFmtId="0" fontId="41" fillId="38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44" borderId="7" applyNumberFormat="0" applyFont="0" applyAlignment="0" applyProtection="0"/>
    <xf numFmtId="9" fontId="1" fillId="0" borderId="0" applyFont="0" applyFill="0" applyBorder="0" applyAlignment="0" applyProtection="0"/>
    <xf numFmtId="0" fontId="50" fillId="0" borderId="6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41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4" fillId="0" borderId="0" xfId="0" applyFont="1" applyFill="1" applyAlignment="1">
      <alignment vertical="center"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60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58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/>
    </xf>
    <xf numFmtId="0" fontId="58" fillId="0" borderId="0" xfId="0" applyFont="1" applyAlignment="1">
      <alignment/>
    </xf>
    <xf numFmtId="0" fontId="61" fillId="0" borderId="0" xfId="0" applyFont="1" applyAlignment="1">
      <alignment/>
    </xf>
    <xf numFmtId="0" fontId="58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/>
    </xf>
    <xf numFmtId="0" fontId="64" fillId="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8" fillId="0" borderId="0" xfId="0" applyFont="1" applyAlignment="1">
      <alignment horizontal="justify"/>
    </xf>
    <xf numFmtId="0" fontId="6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8" fillId="0" borderId="10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/>
    </xf>
    <xf numFmtId="0" fontId="66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7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vertical="center" wrapText="1"/>
    </xf>
    <xf numFmtId="0" fontId="68" fillId="0" borderId="0" xfId="0" applyFont="1" applyBorder="1" applyAlignment="1">
      <alignment/>
    </xf>
    <xf numFmtId="0" fontId="0" fillId="0" borderId="0" xfId="0" applyBorder="1" applyAlignment="1">
      <alignment/>
    </xf>
    <xf numFmtId="0" fontId="58" fillId="0" borderId="10" xfId="0" applyFont="1" applyFill="1" applyBorder="1" applyAlignment="1">
      <alignment horizontal="left" vertical="center" wrapText="1"/>
    </xf>
    <xf numFmtId="0" fontId="66" fillId="0" borderId="0" xfId="0" applyFont="1" applyFill="1" applyAlignment="1">
      <alignment/>
    </xf>
    <xf numFmtId="0" fontId="62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58" fillId="0" borderId="11" xfId="0" applyFont="1" applyFill="1" applyBorder="1" applyAlignment="1">
      <alignment vertical="center" wrapText="1"/>
    </xf>
    <xf numFmtId="0" fontId="58" fillId="0" borderId="12" xfId="0" applyFont="1" applyBorder="1" applyAlignment="1">
      <alignment horizontal="left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horizontal="right"/>
    </xf>
    <xf numFmtId="0" fontId="58" fillId="0" borderId="0" xfId="0" applyFont="1" applyFill="1" applyAlignment="1">
      <alignment horizontal="left"/>
    </xf>
    <xf numFmtId="0" fontId="70" fillId="0" borderId="0" xfId="0" applyFont="1" applyFill="1" applyAlignment="1">
      <alignment horizontal="center"/>
    </xf>
    <xf numFmtId="0" fontId="63" fillId="0" borderId="0" xfId="0" applyFont="1" applyFill="1" applyAlignment="1">
      <alignment/>
    </xf>
    <xf numFmtId="0" fontId="58" fillId="0" borderId="10" xfId="0" applyFont="1" applyFill="1" applyBorder="1" applyAlignment="1">
      <alignment vertical="top" wrapText="1"/>
    </xf>
    <xf numFmtId="2" fontId="58" fillId="0" borderId="10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/>
    </xf>
    <xf numFmtId="183" fontId="58" fillId="0" borderId="10" xfId="0" applyNumberFormat="1" applyFont="1" applyFill="1" applyBorder="1" applyAlignment="1">
      <alignment horizontal="center" vertical="center" wrapText="1"/>
    </xf>
    <xf numFmtId="1" fontId="58" fillId="0" borderId="10" xfId="0" applyNumberFormat="1" applyFont="1" applyFill="1" applyBorder="1" applyAlignment="1">
      <alignment horizontal="center" vertical="center" wrapText="1"/>
    </xf>
    <xf numFmtId="3" fontId="58" fillId="0" borderId="10" xfId="0" applyNumberFormat="1" applyFont="1" applyFill="1" applyBorder="1" applyAlignment="1">
      <alignment horizontal="center" vertical="center"/>
    </xf>
    <xf numFmtId="0" fontId="68" fillId="0" borderId="0" xfId="0" applyFont="1" applyFill="1" applyAlignment="1">
      <alignment vertical="center" wrapText="1"/>
    </xf>
    <xf numFmtId="0" fontId="68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68" fillId="0" borderId="0" xfId="0" applyFont="1" applyFill="1" applyAlignment="1">
      <alignment/>
    </xf>
    <xf numFmtId="0" fontId="2" fillId="0" borderId="14" xfId="0" applyFont="1" applyFill="1" applyBorder="1" applyAlignment="1">
      <alignment horizontal="left" vertical="center" wrapText="1"/>
    </xf>
    <xf numFmtId="0" fontId="5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71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66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171" fontId="7" fillId="0" borderId="10" xfId="10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vertical="center" wrapText="1"/>
    </xf>
    <xf numFmtId="3" fontId="65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4" fontId="65" fillId="0" borderId="10" xfId="0" applyNumberFormat="1" applyFont="1" applyFill="1" applyBorder="1" applyAlignment="1">
      <alignment horizontal="center" vertical="center"/>
    </xf>
    <xf numFmtId="171" fontId="8" fillId="0" borderId="10" xfId="101" applyFont="1" applyFill="1" applyBorder="1" applyAlignment="1">
      <alignment horizontal="center" vertical="center" wrapText="1"/>
    </xf>
    <xf numFmtId="171" fontId="7" fillId="0" borderId="10" xfId="0" applyNumberFormat="1" applyFont="1" applyFill="1" applyBorder="1" applyAlignment="1">
      <alignment horizontal="center" vertical="center" wrapText="1"/>
    </xf>
    <xf numFmtId="171" fontId="7" fillId="0" borderId="10" xfId="101" applyFont="1" applyFill="1" applyBorder="1" applyAlignment="1">
      <alignment horizontal="right" vertical="center" wrapText="1"/>
    </xf>
    <xf numFmtId="171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/>
    </xf>
    <xf numFmtId="0" fontId="66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65" fillId="0" borderId="10" xfId="0" applyFont="1" applyFill="1" applyBorder="1" applyAlignment="1">
      <alignment horizontal="center"/>
    </xf>
    <xf numFmtId="0" fontId="65" fillId="0" borderId="0" xfId="0" applyFont="1" applyFill="1" applyAlignment="1">
      <alignment/>
    </xf>
    <xf numFmtId="0" fontId="58" fillId="0" borderId="10" xfId="0" applyFont="1" applyFill="1" applyBorder="1" applyAlignment="1">
      <alignment horizontal="left" vertical="center"/>
    </xf>
    <xf numFmtId="0" fontId="65" fillId="0" borderId="0" xfId="0" applyFont="1" applyFill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171" fontId="66" fillId="0" borderId="0" xfId="0" applyNumberFormat="1" applyFont="1" applyFill="1" applyAlignment="1">
      <alignment horizontal="left" vertical="center"/>
    </xf>
    <xf numFmtId="171" fontId="9" fillId="0" borderId="0" xfId="0" applyNumberFormat="1" applyFont="1" applyFill="1" applyAlignment="1">
      <alignment horizontal="left" vertical="center"/>
    </xf>
    <xf numFmtId="171" fontId="66" fillId="0" borderId="0" xfId="0" applyNumberFormat="1" applyFont="1" applyFill="1" applyAlignment="1">
      <alignment/>
    </xf>
    <xf numFmtId="171" fontId="7" fillId="0" borderId="0" xfId="101" applyFont="1" applyFill="1" applyBorder="1" applyAlignment="1">
      <alignment horizontal="center" vertical="center" wrapText="1"/>
    </xf>
    <xf numFmtId="171" fontId="8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72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64" fillId="0" borderId="13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left" vertical="top" wrapText="1"/>
    </xf>
    <xf numFmtId="0" fontId="58" fillId="0" borderId="16" xfId="0" applyFont="1" applyFill="1" applyBorder="1" applyAlignment="1">
      <alignment horizontal="left" vertical="top" wrapText="1"/>
    </xf>
    <xf numFmtId="0" fontId="58" fillId="0" borderId="17" xfId="0" applyFont="1" applyFill="1" applyBorder="1" applyAlignment="1">
      <alignment horizontal="left" vertical="top" wrapText="1"/>
    </xf>
    <xf numFmtId="0" fontId="58" fillId="0" borderId="18" xfId="0" applyFont="1" applyFill="1" applyBorder="1" applyAlignment="1">
      <alignment horizontal="left" vertical="top" wrapText="1"/>
    </xf>
    <xf numFmtId="0" fontId="58" fillId="0" borderId="19" xfId="0" applyFont="1" applyFill="1" applyBorder="1" applyAlignment="1">
      <alignment horizontal="left" vertical="top" wrapText="1"/>
    </xf>
    <xf numFmtId="0" fontId="58" fillId="0" borderId="20" xfId="0" applyFont="1" applyFill="1" applyBorder="1" applyAlignment="1">
      <alignment horizontal="left" vertical="top" wrapText="1"/>
    </xf>
    <xf numFmtId="0" fontId="7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67" fillId="0" borderId="15" xfId="0" applyFont="1" applyFill="1" applyBorder="1" applyAlignment="1">
      <alignment horizontal="center" vertical="top" wrapText="1"/>
    </xf>
    <xf numFmtId="0" fontId="67" fillId="0" borderId="16" xfId="0" applyFont="1" applyFill="1" applyBorder="1" applyAlignment="1">
      <alignment horizontal="center" vertical="top" wrapText="1"/>
    </xf>
    <xf numFmtId="0" fontId="67" fillId="0" borderId="17" xfId="0" applyFont="1" applyFill="1" applyBorder="1" applyAlignment="1">
      <alignment horizontal="center" vertical="top" wrapText="1"/>
    </xf>
    <xf numFmtId="0" fontId="67" fillId="0" borderId="18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 wrapText="1"/>
    </xf>
    <xf numFmtId="0" fontId="72" fillId="0" borderId="0" xfId="0" applyFont="1" applyFill="1" applyAlignment="1">
      <alignment horizontal="center"/>
    </xf>
    <xf numFmtId="0" fontId="58" fillId="0" borderId="0" xfId="0" applyFont="1" applyAlignment="1">
      <alignment horizontal="left" vertical="center" wrapText="1"/>
    </xf>
    <xf numFmtId="0" fontId="68" fillId="0" borderId="0" xfId="0" applyFont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/>
    </xf>
    <xf numFmtId="0" fontId="59" fillId="0" borderId="13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left" vertical="center" wrapText="1"/>
    </xf>
    <xf numFmtId="0" fontId="59" fillId="0" borderId="14" xfId="0" applyFont="1" applyBorder="1" applyAlignment="1">
      <alignment horizontal="left" vertical="center" wrapText="1"/>
    </xf>
    <xf numFmtId="0" fontId="67" fillId="0" borderId="0" xfId="0" applyFont="1" applyAlignment="1">
      <alignment horizontal="center" vertical="center"/>
    </xf>
    <xf numFmtId="0" fontId="68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textRotation="90" wrapText="1"/>
    </xf>
    <xf numFmtId="0" fontId="65" fillId="0" borderId="10" xfId="0" applyFont="1" applyFill="1" applyBorder="1" applyAlignment="1">
      <alignment horizontal="center" vertical="center" textRotation="90" wrapText="1"/>
    </xf>
    <xf numFmtId="0" fontId="65" fillId="0" borderId="10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left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84.7109375" style="1" customWidth="1"/>
    <col min="2" max="2" width="11.140625" style="1" customWidth="1"/>
    <col min="3" max="3" width="10.140625" style="1" customWidth="1"/>
    <col min="4" max="4" width="10.7109375" style="1" customWidth="1"/>
    <col min="5" max="8" width="9.140625" style="1" customWidth="1"/>
    <col min="9" max="9" width="9.8515625" style="1" customWidth="1"/>
    <col min="10" max="16384" width="9.140625" style="1" customWidth="1"/>
  </cols>
  <sheetData>
    <row r="1" spans="1:12" ht="18.75">
      <c r="A1" s="52"/>
      <c r="B1" s="3"/>
      <c r="C1" s="66"/>
      <c r="D1" s="66"/>
      <c r="E1" s="66"/>
      <c r="F1" s="66" t="s">
        <v>211</v>
      </c>
      <c r="G1" s="66"/>
      <c r="H1" s="66"/>
      <c r="I1" s="66"/>
      <c r="J1" s="66"/>
      <c r="K1" s="66"/>
      <c r="L1" s="66"/>
    </row>
    <row r="2" spans="1:12" ht="18.75">
      <c r="A2" s="53"/>
      <c r="B2" s="3"/>
      <c r="C2" s="66"/>
      <c r="D2" s="66"/>
      <c r="E2" s="66"/>
      <c r="F2" s="66" t="s">
        <v>28</v>
      </c>
      <c r="G2" s="66"/>
      <c r="H2" s="66"/>
      <c r="I2" s="66"/>
      <c r="J2" s="66"/>
      <c r="K2" s="66"/>
      <c r="L2" s="66"/>
    </row>
    <row r="3" spans="1:12" ht="18.75">
      <c r="A3" s="53"/>
      <c r="B3" s="3"/>
      <c r="C3" s="66"/>
      <c r="D3" s="66"/>
      <c r="E3" s="66"/>
      <c r="F3" s="66" t="s">
        <v>155</v>
      </c>
      <c r="G3" s="66"/>
      <c r="H3" s="66"/>
      <c r="I3" s="66"/>
      <c r="J3" s="66"/>
      <c r="K3" s="66"/>
      <c r="L3" s="66"/>
    </row>
    <row r="4" spans="1:12" ht="18.75">
      <c r="A4" s="53"/>
      <c r="B4" s="3"/>
      <c r="C4" s="66"/>
      <c r="D4" s="66"/>
      <c r="E4" s="66"/>
      <c r="F4" s="66" t="s">
        <v>176</v>
      </c>
      <c r="G4" s="66"/>
      <c r="H4" s="66"/>
      <c r="I4" s="66"/>
      <c r="J4" s="66"/>
      <c r="K4" s="66"/>
      <c r="L4" s="66"/>
    </row>
    <row r="5" spans="1:12" ht="18.75">
      <c r="A5" s="53"/>
      <c r="B5" s="3"/>
      <c r="C5" s="66"/>
      <c r="D5" s="66"/>
      <c r="E5" s="66"/>
      <c r="F5" s="66" t="s">
        <v>29</v>
      </c>
      <c r="G5" s="66"/>
      <c r="H5" s="66"/>
      <c r="I5" s="66"/>
      <c r="J5" s="66"/>
      <c r="K5" s="66"/>
      <c r="L5" s="66"/>
    </row>
    <row r="6" spans="1:12" ht="18.75">
      <c r="A6" s="53"/>
      <c r="B6" s="3"/>
      <c r="C6" s="66"/>
      <c r="D6" s="66"/>
      <c r="E6" s="66"/>
      <c r="F6" s="66" t="s">
        <v>30</v>
      </c>
      <c r="G6" s="66"/>
      <c r="H6" s="66"/>
      <c r="I6" s="66"/>
      <c r="J6" s="66"/>
      <c r="K6" s="66"/>
      <c r="L6" s="66"/>
    </row>
    <row r="7" spans="1:12" ht="18.75">
      <c r="A7" s="53"/>
      <c r="B7" s="3"/>
      <c r="C7" s="66"/>
      <c r="D7" s="66"/>
      <c r="E7" s="66"/>
      <c r="F7" s="66" t="s">
        <v>81</v>
      </c>
      <c r="G7" s="66"/>
      <c r="H7" s="66"/>
      <c r="I7" s="66"/>
      <c r="J7" s="66"/>
      <c r="K7" s="66"/>
      <c r="L7" s="66"/>
    </row>
    <row r="8" spans="1:12" ht="18.75">
      <c r="A8" s="53"/>
      <c r="B8" s="3"/>
      <c r="C8" s="66"/>
      <c r="D8" s="66"/>
      <c r="E8" s="66"/>
      <c r="F8" s="66" t="s">
        <v>210</v>
      </c>
      <c r="G8" s="66"/>
      <c r="H8" s="66"/>
      <c r="I8" s="66"/>
      <c r="J8" s="66"/>
      <c r="K8" s="66"/>
      <c r="L8" s="66"/>
    </row>
    <row r="9" spans="1:7" ht="15.75">
      <c r="A9" s="53"/>
      <c r="B9" s="3"/>
      <c r="C9" s="54"/>
      <c r="D9" s="54"/>
      <c r="E9" s="54"/>
      <c r="F9" s="54"/>
      <c r="G9" s="54"/>
    </row>
    <row r="10" spans="1:7" ht="15.75">
      <c r="A10" s="53"/>
      <c r="B10" s="3"/>
      <c r="C10" s="54"/>
      <c r="D10" s="54"/>
      <c r="E10" s="54"/>
      <c r="F10" s="54"/>
      <c r="G10" s="54"/>
    </row>
    <row r="11" ht="18.75">
      <c r="A11" s="55"/>
    </row>
    <row r="12" spans="1:12" s="15" customFormat="1" ht="15.75">
      <c r="A12" s="131" t="s">
        <v>82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</row>
    <row r="13" spans="1:12" s="15" customFormat="1" ht="15.75">
      <c r="A13" s="131" t="s">
        <v>83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</row>
    <row r="14" spans="1:12" s="15" customFormat="1" ht="22.5" customHeight="1">
      <c r="A14" s="132" t="s">
        <v>163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</row>
    <row r="15" spans="1:12" ht="11.25" customHeight="1">
      <c r="A15" s="133" t="s">
        <v>84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</row>
    <row r="16" spans="1:12" ht="15.75">
      <c r="A16" s="111" t="s">
        <v>181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</row>
    <row r="17" spans="1:4" ht="15">
      <c r="A17" s="110" t="s">
        <v>129</v>
      </c>
      <c r="B17" s="110"/>
      <c r="C17" s="110"/>
      <c r="D17" s="110"/>
    </row>
    <row r="18" spans="1:12" s="17" customFormat="1" ht="15.75">
      <c r="A18" s="134" t="s">
        <v>194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</row>
    <row r="19" spans="1:12" s="47" customFormat="1" ht="10.5" customHeight="1">
      <c r="A19" s="121" t="s">
        <v>78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</row>
    <row r="20" ht="7.5" customHeight="1">
      <c r="A20" s="56"/>
    </row>
    <row r="21" spans="1:12" ht="44.25" customHeight="1">
      <c r="A21" s="112" t="s">
        <v>86</v>
      </c>
      <c r="B21" s="112" t="s">
        <v>87</v>
      </c>
      <c r="C21" s="114" t="s">
        <v>88</v>
      </c>
      <c r="D21" s="114"/>
      <c r="E21" s="114"/>
      <c r="F21" s="114"/>
      <c r="G21" s="114"/>
      <c r="H21" s="114"/>
      <c r="I21" s="114"/>
      <c r="J21" s="114"/>
      <c r="K21" s="114"/>
      <c r="L21" s="114"/>
    </row>
    <row r="22" spans="1:12" ht="15" customHeight="1">
      <c r="A22" s="113"/>
      <c r="B22" s="113"/>
      <c r="C22" s="21" t="s">
        <v>89</v>
      </c>
      <c r="D22" s="21" t="s">
        <v>90</v>
      </c>
      <c r="E22" s="21" t="s">
        <v>91</v>
      </c>
      <c r="F22" s="21" t="s">
        <v>92</v>
      </c>
      <c r="G22" s="21" t="s">
        <v>93</v>
      </c>
      <c r="H22" s="21" t="s">
        <v>94</v>
      </c>
      <c r="I22" s="21" t="s">
        <v>95</v>
      </c>
      <c r="J22" s="21" t="s">
        <v>152</v>
      </c>
      <c r="K22" s="21" t="s">
        <v>153</v>
      </c>
      <c r="L22" s="21" t="s">
        <v>154</v>
      </c>
    </row>
    <row r="23" spans="1:12" s="6" customFormat="1" ht="15" customHeight="1">
      <c r="A23" s="23">
        <v>1</v>
      </c>
      <c r="B23" s="23">
        <v>2</v>
      </c>
      <c r="C23" s="23">
        <v>3</v>
      </c>
      <c r="D23" s="23">
        <v>4</v>
      </c>
      <c r="E23" s="23">
        <v>5</v>
      </c>
      <c r="F23" s="23">
        <v>6</v>
      </c>
      <c r="G23" s="23">
        <v>7</v>
      </c>
      <c r="H23" s="23">
        <v>8</v>
      </c>
      <c r="I23" s="23">
        <v>9</v>
      </c>
      <c r="J23" s="65">
        <v>10</v>
      </c>
      <c r="K23" s="65">
        <v>11</v>
      </c>
      <c r="L23" s="65">
        <v>12</v>
      </c>
    </row>
    <row r="24" spans="1:12" ht="18.75" customHeight="1">
      <c r="A24" s="125" t="s">
        <v>96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7"/>
    </row>
    <row r="25" spans="1:12" ht="18.75" customHeight="1">
      <c r="A25" s="128" t="s">
        <v>97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30"/>
    </row>
    <row r="26" spans="1:12" s="59" customFormat="1" ht="34.5" customHeight="1">
      <c r="A26" s="57" t="s">
        <v>98</v>
      </c>
      <c r="B26" s="23" t="s">
        <v>5</v>
      </c>
      <c r="C26" s="58">
        <v>100.97</v>
      </c>
      <c r="D26" s="23">
        <v>98</v>
      </c>
      <c r="E26" s="23">
        <v>98</v>
      </c>
      <c r="F26" s="23">
        <v>98</v>
      </c>
      <c r="G26" s="23">
        <v>98</v>
      </c>
      <c r="H26" s="23">
        <v>90</v>
      </c>
      <c r="I26" s="23">
        <v>95</v>
      </c>
      <c r="J26" s="23">
        <v>98</v>
      </c>
      <c r="K26" s="23">
        <v>99</v>
      </c>
      <c r="L26" s="23">
        <v>100</v>
      </c>
    </row>
    <row r="27" spans="1:12" s="59" customFormat="1" ht="48" customHeight="1">
      <c r="A27" s="44" t="s">
        <v>99</v>
      </c>
      <c r="B27" s="23" t="s">
        <v>5</v>
      </c>
      <c r="C27" s="23">
        <v>102.2</v>
      </c>
      <c r="D27" s="23">
        <v>100</v>
      </c>
      <c r="E27" s="23">
        <v>100</v>
      </c>
      <c r="F27" s="23">
        <v>100</v>
      </c>
      <c r="G27" s="23">
        <v>100</v>
      </c>
      <c r="H27" s="23">
        <v>90</v>
      </c>
      <c r="I27" s="23">
        <v>95</v>
      </c>
      <c r="J27" s="23">
        <v>100</v>
      </c>
      <c r="K27" s="23">
        <v>100</v>
      </c>
      <c r="L27" s="23">
        <v>100</v>
      </c>
    </row>
    <row r="28" spans="1:12" s="59" customFormat="1" ht="36" customHeight="1">
      <c r="A28" s="57" t="s">
        <v>100</v>
      </c>
      <c r="B28" s="23" t="s">
        <v>5</v>
      </c>
      <c r="C28" s="60">
        <v>90.1</v>
      </c>
      <c r="D28" s="23">
        <v>100</v>
      </c>
      <c r="E28" s="23">
        <v>100</v>
      </c>
      <c r="F28" s="23">
        <v>100</v>
      </c>
      <c r="G28" s="23">
        <v>100</v>
      </c>
      <c r="H28" s="23">
        <v>90</v>
      </c>
      <c r="I28" s="23">
        <v>95</v>
      </c>
      <c r="J28" s="23">
        <v>100</v>
      </c>
      <c r="K28" s="23">
        <v>100</v>
      </c>
      <c r="L28" s="23">
        <v>100</v>
      </c>
    </row>
    <row r="29" spans="1:12" s="59" customFormat="1" ht="48" customHeight="1">
      <c r="A29" s="57" t="s">
        <v>101</v>
      </c>
      <c r="B29" s="23" t="s">
        <v>5</v>
      </c>
      <c r="C29" s="58">
        <v>0.32</v>
      </c>
      <c r="D29" s="58">
        <v>0.32</v>
      </c>
      <c r="E29" s="23">
        <v>0.33</v>
      </c>
      <c r="F29" s="23">
        <v>0.33</v>
      </c>
      <c r="G29" s="23">
        <v>0.37</v>
      </c>
      <c r="H29" s="23">
        <v>0</v>
      </c>
      <c r="I29" s="23">
        <v>0</v>
      </c>
      <c r="J29" s="26">
        <v>0</v>
      </c>
      <c r="K29" s="26">
        <v>0</v>
      </c>
      <c r="L29" s="26">
        <v>0</v>
      </c>
    </row>
    <row r="30" spans="1:12" s="59" customFormat="1" ht="48" customHeight="1">
      <c r="A30" s="57" t="s">
        <v>149</v>
      </c>
      <c r="B30" s="23" t="s">
        <v>5</v>
      </c>
      <c r="C30" s="61">
        <v>0</v>
      </c>
      <c r="D30" s="61">
        <v>0</v>
      </c>
      <c r="E30" s="23">
        <v>0</v>
      </c>
      <c r="F30" s="23">
        <v>0</v>
      </c>
      <c r="G30" s="23">
        <v>60</v>
      </c>
      <c r="H30" s="23">
        <v>65</v>
      </c>
      <c r="I30" s="23">
        <v>70</v>
      </c>
      <c r="J30" s="23">
        <v>73</v>
      </c>
      <c r="K30" s="23">
        <v>75</v>
      </c>
      <c r="L30" s="23">
        <v>79</v>
      </c>
    </row>
    <row r="31" spans="1:12" s="59" customFormat="1" ht="16.5" customHeight="1">
      <c r="A31" s="115" t="s">
        <v>13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7"/>
    </row>
    <row r="32" spans="1:12" s="59" customFormat="1" ht="15.75" customHeight="1">
      <c r="A32" s="118" t="s">
        <v>20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20"/>
    </row>
    <row r="33" spans="1:12" s="59" customFormat="1" ht="32.25" customHeight="1">
      <c r="A33" s="67" t="s">
        <v>102</v>
      </c>
      <c r="B33" s="68" t="s">
        <v>109</v>
      </c>
      <c r="C33" s="68">
        <v>586</v>
      </c>
      <c r="D33" s="68">
        <v>421</v>
      </c>
      <c r="E33" s="68">
        <v>399</v>
      </c>
      <c r="F33" s="68">
        <v>380</v>
      </c>
      <c r="G33" s="68">
        <v>373</v>
      </c>
      <c r="H33" s="68">
        <v>381</v>
      </c>
      <c r="I33" s="68">
        <v>371</v>
      </c>
      <c r="J33" s="68">
        <v>361</v>
      </c>
      <c r="K33" s="68">
        <v>355</v>
      </c>
      <c r="L33" s="68">
        <v>310</v>
      </c>
    </row>
    <row r="34" spans="1:12" s="59" customFormat="1" ht="15.75" customHeight="1">
      <c r="A34" s="9" t="s">
        <v>103</v>
      </c>
      <c r="B34" s="26" t="s">
        <v>80</v>
      </c>
      <c r="C34" s="62">
        <v>0</v>
      </c>
      <c r="D34" s="62">
        <v>50480</v>
      </c>
      <c r="E34" s="62">
        <v>53540</v>
      </c>
      <c r="F34" s="62">
        <v>48650</v>
      </c>
      <c r="G34" s="62">
        <v>46404</v>
      </c>
      <c r="H34" s="62">
        <v>44720</v>
      </c>
      <c r="I34" s="62">
        <v>43280</v>
      </c>
      <c r="J34" s="62">
        <v>42000</v>
      </c>
      <c r="K34" s="62">
        <v>4100</v>
      </c>
      <c r="L34" s="62">
        <v>40000</v>
      </c>
    </row>
    <row r="35" spans="1:12" s="59" customFormat="1" ht="31.5" customHeight="1">
      <c r="A35" s="122" t="s">
        <v>104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4"/>
    </row>
    <row r="36" spans="1:12" s="59" customFormat="1" ht="31.5">
      <c r="A36" s="9" t="s">
        <v>105</v>
      </c>
      <c r="B36" s="26" t="s">
        <v>109</v>
      </c>
      <c r="C36" s="26">
        <v>120</v>
      </c>
      <c r="D36" s="26">
        <v>120</v>
      </c>
      <c r="E36" s="26">
        <v>120</v>
      </c>
      <c r="F36" s="26">
        <v>120</v>
      </c>
      <c r="G36" s="26">
        <v>120</v>
      </c>
      <c r="H36" s="26">
        <v>120</v>
      </c>
      <c r="I36" s="26">
        <v>125</v>
      </c>
      <c r="J36" s="26">
        <v>130</v>
      </c>
      <c r="K36" s="26">
        <v>135</v>
      </c>
      <c r="L36" s="26">
        <v>140</v>
      </c>
    </row>
    <row r="37" spans="1:12" s="59" customFormat="1" ht="47.25">
      <c r="A37" s="9" t="s">
        <v>106</v>
      </c>
      <c r="B37" s="26" t="s">
        <v>109</v>
      </c>
      <c r="C37" s="26">
        <v>12</v>
      </c>
      <c r="D37" s="26">
        <v>12</v>
      </c>
      <c r="E37" s="26">
        <v>12</v>
      </c>
      <c r="F37" s="26">
        <v>12</v>
      </c>
      <c r="G37" s="26">
        <v>12</v>
      </c>
      <c r="H37" s="26">
        <v>12</v>
      </c>
      <c r="I37" s="26">
        <v>13</v>
      </c>
      <c r="J37" s="26">
        <v>13</v>
      </c>
      <c r="K37" s="26">
        <v>13</v>
      </c>
      <c r="L37" s="26">
        <v>14</v>
      </c>
    </row>
    <row r="38" spans="1:12" s="59" customFormat="1" ht="15.75">
      <c r="A38" s="122" t="s">
        <v>32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4"/>
    </row>
    <row r="39" spans="1:12" s="59" customFormat="1" ht="15.75">
      <c r="A39" s="9" t="s">
        <v>107</v>
      </c>
      <c r="B39" s="26" t="s">
        <v>109</v>
      </c>
      <c r="C39" s="26">
        <v>1033</v>
      </c>
      <c r="D39" s="26">
        <v>1052</v>
      </c>
      <c r="E39" s="26">
        <v>1100</v>
      </c>
      <c r="F39" s="26">
        <v>1486</v>
      </c>
      <c r="G39" s="26">
        <v>1500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</row>
    <row r="40" spans="1:12" s="59" customFormat="1" ht="31.5">
      <c r="A40" s="9" t="s">
        <v>108</v>
      </c>
      <c r="B40" s="26" t="s">
        <v>109</v>
      </c>
      <c r="C40" s="26">
        <v>16</v>
      </c>
      <c r="D40" s="26">
        <v>19</v>
      </c>
      <c r="E40" s="26">
        <v>25</v>
      </c>
      <c r="F40" s="26">
        <v>20</v>
      </c>
      <c r="G40" s="26">
        <v>50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</row>
    <row r="41" spans="1:12" s="59" customFormat="1" ht="31.5">
      <c r="A41" s="9" t="s">
        <v>167</v>
      </c>
      <c r="B41" s="26" t="s">
        <v>109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1285</v>
      </c>
      <c r="I41" s="26">
        <v>1290</v>
      </c>
      <c r="J41" s="26">
        <v>1292</v>
      </c>
      <c r="K41" s="26">
        <v>1295</v>
      </c>
      <c r="L41" s="26">
        <v>1297</v>
      </c>
    </row>
    <row r="42" spans="1:12" s="59" customFormat="1" ht="47.25">
      <c r="A42" s="9" t="s">
        <v>169</v>
      </c>
      <c r="B42" s="26" t="s">
        <v>109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2</v>
      </c>
      <c r="I42" s="26">
        <v>6</v>
      </c>
      <c r="J42" s="26">
        <v>7</v>
      </c>
      <c r="K42" s="26">
        <v>8</v>
      </c>
      <c r="L42" s="26">
        <v>9</v>
      </c>
    </row>
  </sheetData>
  <sheetProtection/>
  <mergeCells count="17">
    <mergeCell ref="A12:L12"/>
    <mergeCell ref="A13:L13"/>
    <mergeCell ref="A14:L14"/>
    <mergeCell ref="A15:L15"/>
    <mergeCell ref="A18:L18"/>
    <mergeCell ref="A32:L32"/>
    <mergeCell ref="A19:L19"/>
    <mergeCell ref="A35:L35"/>
    <mergeCell ref="A38:L38"/>
    <mergeCell ref="A24:L24"/>
    <mergeCell ref="A25:L25"/>
    <mergeCell ref="A17:D17"/>
    <mergeCell ref="A16:L16"/>
    <mergeCell ref="A21:A22"/>
    <mergeCell ref="B21:B22"/>
    <mergeCell ref="C21:L21"/>
    <mergeCell ref="A31:L31"/>
  </mergeCells>
  <printOptions/>
  <pageMargins left="1.1023622047244095" right="0.31496062992125984" top="0.7480314960629921" bottom="0.35433070866141736" header="0.31496062992125984" footer="0.31496062992125984"/>
  <pageSetup horizontalDpi="600" verticalDpi="600" orientation="landscape" paperSize="9" scale="65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72.140625" style="0" customWidth="1"/>
    <col min="2" max="2" width="10.57421875" style="0" customWidth="1"/>
    <col min="3" max="3" width="54.140625" style="0" customWidth="1"/>
    <col min="4" max="4" width="44.28125" style="1" customWidth="1"/>
  </cols>
  <sheetData>
    <row r="1" spans="1:4" ht="18.75">
      <c r="A1" s="28"/>
      <c r="B1" s="28"/>
      <c r="C1" s="135" t="s">
        <v>202</v>
      </c>
      <c r="D1" s="135"/>
    </row>
    <row r="2" spans="1:4" ht="18.75">
      <c r="A2" s="29"/>
      <c r="B2" s="29"/>
      <c r="C2" s="135" t="s">
        <v>201</v>
      </c>
      <c r="D2" s="135"/>
    </row>
    <row r="3" spans="1:4" ht="18.75">
      <c r="A3" s="29"/>
      <c r="B3" s="29"/>
      <c r="C3" s="135" t="s">
        <v>200</v>
      </c>
      <c r="D3" s="135"/>
    </row>
    <row r="4" spans="1:4" ht="18.75">
      <c r="A4" s="29"/>
      <c r="B4" s="29"/>
      <c r="C4" s="135" t="s">
        <v>199</v>
      </c>
      <c r="D4" s="135"/>
    </row>
    <row r="5" spans="1:4" ht="18.75">
      <c r="A5" s="29"/>
      <c r="B5" s="29"/>
      <c r="C5" s="135" t="s">
        <v>198</v>
      </c>
      <c r="D5" s="135"/>
    </row>
    <row r="6" spans="1:4" ht="18.75">
      <c r="A6" s="29"/>
      <c r="B6" s="29"/>
      <c r="C6" s="135" t="s">
        <v>197</v>
      </c>
      <c r="D6" s="135"/>
    </row>
    <row r="7" spans="1:4" ht="18.75">
      <c r="A7" s="29"/>
      <c r="B7" s="29"/>
      <c r="C7" s="135" t="s">
        <v>196</v>
      </c>
      <c r="D7" s="135"/>
    </row>
    <row r="8" spans="1:4" ht="18.75">
      <c r="A8" s="29"/>
      <c r="B8" s="29"/>
      <c r="C8" s="135" t="s">
        <v>195</v>
      </c>
      <c r="D8" s="135"/>
    </row>
    <row r="9" spans="1:4" ht="15.75">
      <c r="A9" s="29"/>
      <c r="B9" s="29"/>
      <c r="C9" s="29"/>
      <c r="D9" s="29"/>
    </row>
    <row r="10" spans="1:4" ht="15.75">
      <c r="A10" s="29"/>
      <c r="B10" s="29"/>
      <c r="C10" s="29"/>
      <c r="D10" s="29"/>
    </row>
    <row r="11" spans="1:4" ht="15.75">
      <c r="A11" s="141" t="s">
        <v>110</v>
      </c>
      <c r="B11" s="141"/>
      <c r="C11" s="141"/>
      <c r="D11" s="141"/>
    </row>
    <row r="12" spans="1:4" ht="15.75">
      <c r="A12" s="141" t="s">
        <v>111</v>
      </c>
      <c r="B12" s="141"/>
      <c r="C12" s="141"/>
      <c r="D12" s="141"/>
    </row>
    <row r="13" spans="1:4" ht="22.5" customHeight="1">
      <c r="A13" s="142" t="s">
        <v>164</v>
      </c>
      <c r="B13" s="142"/>
      <c r="C13" s="142"/>
      <c r="D13" s="142"/>
    </row>
    <row r="14" spans="1:4" ht="15">
      <c r="A14" s="143" t="s">
        <v>84</v>
      </c>
      <c r="B14" s="143"/>
      <c r="C14" s="143"/>
      <c r="D14" s="143"/>
    </row>
    <row r="15" spans="1:4" ht="15.75">
      <c r="A15" s="111" t="s">
        <v>181</v>
      </c>
      <c r="B15" s="111"/>
      <c r="C15" s="111"/>
      <c r="D15" s="111"/>
    </row>
    <row r="16" spans="1:4" ht="15">
      <c r="A16" s="110" t="s">
        <v>129</v>
      </c>
      <c r="B16" s="110"/>
      <c r="C16" s="110"/>
      <c r="D16" s="110"/>
    </row>
    <row r="17" spans="1:12" s="17" customFormat="1" ht="42" customHeight="1">
      <c r="A17" s="134" t="s">
        <v>194</v>
      </c>
      <c r="B17" s="134"/>
      <c r="C17" s="134"/>
      <c r="D17" s="134"/>
      <c r="E17" s="18"/>
      <c r="F17" s="18"/>
      <c r="G17" s="18"/>
      <c r="H17" s="18"/>
      <c r="I17" s="18"/>
      <c r="J17" s="18"/>
      <c r="K17" s="18"/>
      <c r="L17" s="18"/>
    </row>
    <row r="18" spans="1:12" s="10" customFormat="1" ht="10.5" customHeight="1">
      <c r="A18" s="110" t="s">
        <v>78</v>
      </c>
      <c r="B18" s="110"/>
      <c r="C18" s="110"/>
      <c r="D18" s="110"/>
      <c r="E18" s="19"/>
      <c r="F18" s="19"/>
      <c r="G18" s="19"/>
      <c r="H18" s="19"/>
      <c r="I18" s="19"/>
      <c r="J18" s="19"/>
      <c r="K18" s="19"/>
      <c r="L18" s="19"/>
    </row>
    <row r="19" spans="1:4" ht="15.75">
      <c r="A19" s="30"/>
      <c r="C19" s="20"/>
      <c r="D19" s="15"/>
    </row>
    <row r="20" spans="1:4" s="32" customFormat="1" ht="31.5">
      <c r="A20" s="22" t="s">
        <v>112</v>
      </c>
      <c r="B20" s="31" t="s">
        <v>87</v>
      </c>
      <c r="C20" s="22" t="s">
        <v>113</v>
      </c>
      <c r="D20" s="51" t="s">
        <v>114</v>
      </c>
    </row>
    <row r="21" spans="1:4" s="17" customFormat="1" ht="124.5" customHeight="1">
      <c r="A21" s="44" t="s">
        <v>98</v>
      </c>
      <c r="B21" s="22" t="s">
        <v>5</v>
      </c>
      <c r="C21" s="50" t="s">
        <v>208</v>
      </c>
      <c r="D21" s="139" t="s">
        <v>204</v>
      </c>
    </row>
    <row r="22" spans="1:4" s="17" customFormat="1" ht="94.5">
      <c r="A22" s="24" t="s">
        <v>144</v>
      </c>
      <c r="B22" s="22" t="s">
        <v>5</v>
      </c>
      <c r="C22" s="50" t="s">
        <v>143</v>
      </c>
      <c r="D22" s="140"/>
    </row>
    <row r="23" spans="1:4" s="17" customFormat="1" ht="94.5">
      <c r="A23" s="24" t="s">
        <v>100</v>
      </c>
      <c r="B23" s="22" t="s">
        <v>5</v>
      </c>
      <c r="C23" s="24" t="s">
        <v>146</v>
      </c>
      <c r="D23" s="49" t="s">
        <v>205</v>
      </c>
    </row>
    <row r="24" spans="1:4" s="17" customFormat="1" ht="189">
      <c r="A24" s="24" t="s">
        <v>145</v>
      </c>
      <c r="B24" s="22" t="s">
        <v>5</v>
      </c>
      <c r="C24" s="24" t="s">
        <v>147</v>
      </c>
      <c r="D24" s="33" t="s">
        <v>207</v>
      </c>
    </row>
    <row r="25" spans="1:4" s="17" customFormat="1" ht="110.25">
      <c r="A25" s="24" t="s">
        <v>148</v>
      </c>
      <c r="B25" s="22" t="s">
        <v>5</v>
      </c>
      <c r="C25" s="24" t="s">
        <v>171</v>
      </c>
      <c r="D25" s="44" t="s">
        <v>150</v>
      </c>
    </row>
    <row r="26" spans="1:4" s="17" customFormat="1" ht="31.5" customHeight="1">
      <c r="A26" s="136" t="s">
        <v>13</v>
      </c>
      <c r="B26" s="137"/>
      <c r="C26" s="137"/>
      <c r="D26" s="138"/>
    </row>
    <row r="27" spans="1:4" s="17" customFormat="1" ht="31.5">
      <c r="A27" s="25" t="s">
        <v>20</v>
      </c>
      <c r="B27" s="22"/>
      <c r="C27" s="34"/>
      <c r="D27" s="33"/>
    </row>
    <row r="28" spans="1:4" s="17" customFormat="1" ht="65.25" customHeight="1">
      <c r="A28" s="25" t="s">
        <v>115</v>
      </c>
      <c r="B28" s="22" t="s">
        <v>109</v>
      </c>
      <c r="C28" s="34" t="s">
        <v>116</v>
      </c>
      <c r="D28" s="33" t="s">
        <v>209</v>
      </c>
    </row>
    <row r="29" spans="1:4" s="17" customFormat="1" ht="47.25">
      <c r="A29" s="25" t="s">
        <v>117</v>
      </c>
      <c r="B29" s="22" t="s">
        <v>80</v>
      </c>
      <c r="C29" s="34" t="s">
        <v>116</v>
      </c>
      <c r="D29" s="33" t="s">
        <v>118</v>
      </c>
    </row>
    <row r="30" spans="1:4" s="17" customFormat="1" ht="30.75" customHeight="1">
      <c r="A30" s="136" t="s">
        <v>104</v>
      </c>
      <c r="B30" s="137"/>
      <c r="C30" s="137"/>
      <c r="D30" s="138"/>
    </row>
    <row r="31" spans="1:4" s="17" customFormat="1" ht="78.75">
      <c r="A31" s="25" t="s">
        <v>119</v>
      </c>
      <c r="B31" s="22" t="s">
        <v>109</v>
      </c>
      <c r="C31" s="34" t="s">
        <v>116</v>
      </c>
      <c r="D31" s="33" t="s">
        <v>120</v>
      </c>
    </row>
    <row r="32" spans="1:4" s="17" customFormat="1" ht="143.25" customHeight="1">
      <c r="A32" s="25" t="s">
        <v>121</v>
      </c>
      <c r="B32" s="22" t="s">
        <v>109</v>
      </c>
      <c r="C32" s="34" t="s">
        <v>116</v>
      </c>
      <c r="D32" s="33" t="s">
        <v>122</v>
      </c>
    </row>
    <row r="33" spans="1:4" s="17" customFormat="1" ht="15.75">
      <c r="A33" s="136" t="s">
        <v>32</v>
      </c>
      <c r="B33" s="137"/>
      <c r="C33" s="137"/>
      <c r="D33" s="138"/>
    </row>
    <row r="34" spans="1:4" s="17" customFormat="1" ht="94.5">
      <c r="A34" s="25" t="s">
        <v>123</v>
      </c>
      <c r="B34" s="22" t="s">
        <v>109</v>
      </c>
      <c r="C34" s="34" t="s">
        <v>116</v>
      </c>
      <c r="D34" s="33" t="s">
        <v>206</v>
      </c>
    </row>
    <row r="35" spans="1:4" s="17" customFormat="1" ht="110.25">
      <c r="A35" s="25" t="s">
        <v>124</v>
      </c>
      <c r="B35" s="22" t="s">
        <v>109</v>
      </c>
      <c r="C35" s="34" t="s">
        <v>116</v>
      </c>
      <c r="D35" s="33" t="s">
        <v>125</v>
      </c>
    </row>
    <row r="36" spans="1:4" s="15" customFormat="1" ht="31.5">
      <c r="A36" s="9" t="s">
        <v>166</v>
      </c>
      <c r="B36" s="23" t="s">
        <v>109</v>
      </c>
      <c r="C36" s="101" t="s">
        <v>116</v>
      </c>
      <c r="D36" s="44" t="s">
        <v>172</v>
      </c>
    </row>
    <row r="37" spans="1:4" ht="83.25" customHeight="1">
      <c r="A37" s="41" t="s">
        <v>168</v>
      </c>
      <c r="B37" s="23" t="s">
        <v>109</v>
      </c>
      <c r="C37" s="101" t="s">
        <v>116</v>
      </c>
      <c r="D37" s="44" t="s">
        <v>173</v>
      </c>
    </row>
    <row r="38" spans="2:3" ht="15.75">
      <c r="B38" s="35"/>
      <c r="C38" s="36"/>
    </row>
    <row r="39" spans="2:3" ht="15.75">
      <c r="B39" s="35"/>
      <c r="C39" s="36"/>
    </row>
    <row r="40" spans="2:3" ht="15.75">
      <c r="B40" s="35"/>
      <c r="C40" s="36"/>
    </row>
    <row r="41" spans="2:3" ht="15.75">
      <c r="B41" s="35"/>
      <c r="C41" s="36"/>
    </row>
    <row r="42" spans="2:3" ht="15.75">
      <c r="B42" s="35"/>
      <c r="C42" s="36"/>
    </row>
    <row r="43" spans="2:3" ht="15.75">
      <c r="B43" s="35"/>
      <c r="C43" s="36"/>
    </row>
  </sheetData>
  <sheetProtection/>
  <mergeCells count="20">
    <mergeCell ref="A33:D33"/>
    <mergeCell ref="A30:D30"/>
    <mergeCell ref="A17:D17"/>
    <mergeCell ref="D21:D22"/>
    <mergeCell ref="A26:D26"/>
    <mergeCell ref="A11:D11"/>
    <mergeCell ref="A12:D12"/>
    <mergeCell ref="A13:D13"/>
    <mergeCell ref="A14:D14"/>
    <mergeCell ref="A15:D15"/>
    <mergeCell ref="C7:D7"/>
    <mergeCell ref="C8:D8"/>
    <mergeCell ref="A18:D18"/>
    <mergeCell ref="C1:D1"/>
    <mergeCell ref="C2:D2"/>
    <mergeCell ref="C3:D3"/>
    <mergeCell ref="C4:D4"/>
    <mergeCell ref="C5:D5"/>
    <mergeCell ref="C6:D6"/>
    <mergeCell ref="A16:D16"/>
  </mergeCells>
  <printOptions/>
  <pageMargins left="0.7086614173228347" right="0.11811023622047245" top="0.7480314960629921" bottom="0.1968503937007874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A16" sqref="A16:D16"/>
    </sheetView>
  </sheetViews>
  <sheetFormatPr defaultColWidth="9.140625" defaultRowHeight="15"/>
  <cols>
    <col min="1" max="1" width="20.140625" style="0" customWidth="1"/>
    <col min="2" max="2" width="70.8515625" style="0" customWidth="1"/>
    <col min="3" max="3" width="30.28125" style="0" customWidth="1"/>
    <col min="4" max="4" width="43.57421875" style="0" customWidth="1"/>
  </cols>
  <sheetData>
    <row r="1" spans="3:4" ht="18.75">
      <c r="C1" s="135" t="s">
        <v>183</v>
      </c>
      <c r="D1" s="135"/>
    </row>
    <row r="2" spans="3:4" ht="18.75">
      <c r="C2" s="135" t="s">
        <v>182</v>
      </c>
      <c r="D2" s="135"/>
    </row>
    <row r="3" spans="3:4" ht="18.75">
      <c r="C3" s="135" t="s">
        <v>184</v>
      </c>
      <c r="D3" s="135"/>
    </row>
    <row r="4" spans="3:4" ht="18.75">
      <c r="C4" s="135" t="s">
        <v>185</v>
      </c>
      <c r="D4" s="135"/>
    </row>
    <row r="5" spans="3:4" ht="18.75">
      <c r="C5" s="135" t="s">
        <v>186</v>
      </c>
      <c r="D5" s="135"/>
    </row>
    <row r="6" spans="3:4" ht="18.75">
      <c r="C6" s="135" t="s">
        <v>187</v>
      </c>
      <c r="D6" s="135"/>
    </row>
    <row r="7" spans="3:4" ht="18.75">
      <c r="C7" s="135" t="s">
        <v>188</v>
      </c>
      <c r="D7" s="135"/>
    </row>
    <row r="8" spans="3:4" ht="18.75">
      <c r="C8" s="135" t="s">
        <v>189</v>
      </c>
      <c r="D8" s="135"/>
    </row>
    <row r="9" spans="3:4" ht="15.75">
      <c r="C9" s="16"/>
      <c r="D9" s="16"/>
    </row>
    <row r="10" s="17" customFormat="1" ht="15.75">
      <c r="A10" s="37"/>
    </row>
    <row r="11" spans="1:4" s="17" customFormat="1" ht="15.75">
      <c r="A11" s="147" t="s">
        <v>126</v>
      </c>
      <c r="B11" s="147"/>
      <c r="C11" s="147"/>
      <c r="D11" s="147"/>
    </row>
    <row r="12" spans="1:4" s="17" customFormat="1" ht="15.75">
      <c r="A12" s="147" t="s">
        <v>127</v>
      </c>
      <c r="B12" s="147"/>
      <c r="C12" s="147"/>
      <c r="D12" s="147"/>
    </row>
    <row r="13" spans="1:4" s="17" customFormat="1" ht="15.75">
      <c r="A13" s="147" t="s">
        <v>128</v>
      </c>
      <c r="B13" s="147"/>
      <c r="C13" s="147"/>
      <c r="D13" s="147"/>
    </row>
    <row r="14" spans="1:4" s="17" customFormat="1" ht="15.75">
      <c r="A14" s="142" t="s">
        <v>163</v>
      </c>
      <c r="B14" s="142"/>
      <c r="C14" s="142"/>
      <c r="D14" s="142"/>
    </row>
    <row r="15" spans="1:4" ht="15">
      <c r="A15" s="110" t="s">
        <v>84</v>
      </c>
      <c r="B15" s="110"/>
      <c r="C15" s="110"/>
      <c r="D15" s="110"/>
    </row>
    <row r="16" spans="1:4" ht="15.75">
      <c r="A16" s="111" t="s">
        <v>181</v>
      </c>
      <c r="B16" s="111"/>
      <c r="C16" s="111"/>
      <c r="D16" s="111"/>
    </row>
    <row r="17" spans="1:4" ht="15">
      <c r="A17" s="110" t="s">
        <v>129</v>
      </c>
      <c r="B17" s="110"/>
      <c r="C17" s="110"/>
      <c r="D17" s="110"/>
    </row>
    <row r="18" spans="1:12" s="17" customFormat="1" ht="42" customHeight="1">
      <c r="A18" s="134" t="s">
        <v>194</v>
      </c>
      <c r="B18" s="134"/>
      <c r="C18" s="134"/>
      <c r="D18" s="134"/>
      <c r="E18" s="18"/>
      <c r="F18" s="18"/>
      <c r="G18" s="18"/>
      <c r="H18" s="18"/>
      <c r="I18" s="18"/>
      <c r="J18" s="18"/>
      <c r="K18" s="18"/>
      <c r="L18" s="18"/>
    </row>
    <row r="19" spans="1:12" s="10" customFormat="1" ht="10.5" customHeight="1">
      <c r="A19" s="110" t="s">
        <v>78</v>
      </c>
      <c r="B19" s="110"/>
      <c r="C19" s="110"/>
      <c r="D19" s="110"/>
      <c r="E19" s="19"/>
      <c r="F19" s="19"/>
      <c r="G19" s="19"/>
      <c r="H19" s="19"/>
      <c r="I19" s="19"/>
      <c r="J19" s="19"/>
      <c r="K19" s="19"/>
      <c r="L19" s="19"/>
    </row>
    <row r="20" ht="8.25" customHeight="1">
      <c r="A20" s="38"/>
    </row>
    <row r="21" spans="1:4" ht="81" customHeight="1">
      <c r="A21" s="39" t="s">
        <v>130</v>
      </c>
      <c r="B21" s="39" t="s">
        <v>131</v>
      </c>
      <c r="C21" s="39" t="s">
        <v>132</v>
      </c>
      <c r="D21" s="39" t="s">
        <v>133</v>
      </c>
    </row>
    <row r="22" spans="1:4" ht="15">
      <c r="A22" s="40">
        <v>1</v>
      </c>
      <c r="B22" s="40">
        <v>2</v>
      </c>
      <c r="C22" s="40">
        <v>3</v>
      </c>
      <c r="D22" s="40">
        <v>4</v>
      </c>
    </row>
    <row r="23" spans="1:4" ht="56.25" customHeight="1">
      <c r="A23" s="144" t="s">
        <v>134</v>
      </c>
      <c r="B23" s="144" t="s">
        <v>135</v>
      </c>
      <c r="C23" s="39" t="s">
        <v>136</v>
      </c>
      <c r="D23" s="39" t="s">
        <v>190</v>
      </c>
    </row>
    <row r="24" spans="1:4" ht="56.25" customHeight="1">
      <c r="A24" s="145"/>
      <c r="B24" s="145"/>
      <c r="C24" s="39" t="s">
        <v>136</v>
      </c>
      <c r="D24" s="39" t="s">
        <v>191</v>
      </c>
    </row>
    <row r="25" spans="1:4" ht="57" customHeight="1">
      <c r="A25" s="146"/>
      <c r="B25" s="146"/>
      <c r="C25" s="39" t="s">
        <v>136</v>
      </c>
      <c r="D25" s="39" t="s">
        <v>192</v>
      </c>
    </row>
    <row r="26" spans="1:4" ht="56.25" customHeight="1">
      <c r="A26" s="144" t="s">
        <v>134</v>
      </c>
      <c r="B26" s="144" t="s">
        <v>137</v>
      </c>
      <c r="C26" s="39" t="s">
        <v>136</v>
      </c>
      <c r="D26" s="39" t="s">
        <v>190</v>
      </c>
    </row>
    <row r="27" spans="1:4" ht="56.25" customHeight="1">
      <c r="A27" s="145"/>
      <c r="B27" s="145"/>
      <c r="C27" s="39" t="s">
        <v>136</v>
      </c>
      <c r="D27" s="39" t="s">
        <v>191</v>
      </c>
    </row>
    <row r="28" spans="1:4" ht="63.75" customHeight="1">
      <c r="A28" s="146"/>
      <c r="B28" s="146"/>
      <c r="C28" s="39" t="s">
        <v>136</v>
      </c>
      <c r="D28" s="39" t="s">
        <v>192</v>
      </c>
    </row>
    <row r="29" spans="1:4" ht="55.5" customHeight="1">
      <c r="A29" s="144" t="s">
        <v>134</v>
      </c>
      <c r="B29" s="144" t="s">
        <v>138</v>
      </c>
      <c r="C29" s="39" t="s">
        <v>136</v>
      </c>
      <c r="D29" s="39" t="s">
        <v>190</v>
      </c>
    </row>
    <row r="30" spans="1:4" ht="55.5" customHeight="1">
      <c r="A30" s="145"/>
      <c r="B30" s="145"/>
      <c r="C30" s="39" t="s">
        <v>136</v>
      </c>
      <c r="D30" s="39" t="s">
        <v>191</v>
      </c>
    </row>
    <row r="31" spans="1:4" ht="63.75" customHeight="1">
      <c r="A31" s="146"/>
      <c r="B31" s="146"/>
      <c r="C31" s="39" t="s">
        <v>136</v>
      </c>
      <c r="D31" s="39" t="s">
        <v>192</v>
      </c>
    </row>
    <row r="32" spans="1:4" ht="156" customHeight="1">
      <c r="A32" s="41" t="s">
        <v>139</v>
      </c>
      <c r="B32" s="41" t="s">
        <v>140</v>
      </c>
      <c r="C32" s="39" t="s">
        <v>141</v>
      </c>
      <c r="D32" s="39" t="s">
        <v>193</v>
      </c>
    </row>
    <row r="33" spans="1:4" ht="150" customHeight="1">
      <c r="A33" s="41" t="s">
        <v>139</v>
      </c>
      <c r="B33" s="41" t="s">
        <v>142</v>
      </c>
      <c r="C33" s="39" t="s">
        <v>141</v>
      </c>
      <c r="D33" s="39" t="s">
        <v>193</v>
      </c>
    </row>
    <row r="34" spans="1:4" ht="18.75">
      <c r="A34" s="42"/>
      <c r="B34" s="43"/>
      <c r="C34" s="43"/>
      <c r="D34" s="43"/>
    </row>
    <row r="35" spans="1:4" ht="18.75">
      <c r="A35" s="42"/>
      <c r="B35" s="43"/>
      <c r="C35" s="43"/>
      <c r="D35" s="43"/>
    </row>
    <row r="36" spans="1:4" ht="18.75">
      <c r="A36" s="42"/>
      <c r="B36" s="43"/>
      <c r="C36" s="43"/>
      <c r="D36" s="43"/>
    </row>
    <row r="37" spans="1:4" ht="18.75">
      <c r="A37" s="42"/>
      <c r="B37" s="43"/>
      <c r="C37" s="43"/>
      <c r="D37" s="43"/>
    </row>
    <row r="38" spans="1:4" ht="18.75">
      <c r="A38" s="42"/>
      <c r="B38" s="43"/>
      <c r="C38" s="43"/>
      <c r="D38" s="43"/>
    </row>
    <row r="39" spans="1:4" ht="18.75">
      <c r="A39" s="42"/>
      <c r="B39" s="43"/>
      <c r="C39" s="43"/>
      <c r="D39" s="43"/>
    </row>
    <row r="40" spans="1:4" ht="18.75">
      <c r="A40" s="42"/>
      <c r="B40" s="43"/>
      <c r="C40" s="43"/>
      <c r="D40" s="43"/>
    </row>
    <row r="41" spans="1:4" ht="18.75">
      <c r="A41" s="42"/>
      <c r="B41" s="43"/>
      <c r="C41" s="43"/>
      <c r="D41" s="43"/>
    </row>
    <row r="42" spans="1:4" ht="18.75">
      <c r="A42" s="42"/>
      <c r="B42" s="43"/>
      <c r="C42" s="43"/>
      <c r="D42" s="43"/>
    </row>
    <row r="43" spans="1:4" ht="18.75">
      <c r="A43" s="42"/>
      <c r="B43" s="43"/>
      <c r="C43" s="43"/>
      <c r="D43" s="43"/>
    </row>
    <row r="44" spans="1:4" ht="18.75">
      <c r="A44" s="42"/>
      <c r="B44" s="43"/>
      <c r="C44" s="43"/>
      <c r="D44" s="43"/>
    </row>
  </sheetData>
  <sheetProtection/>
  <mergeCells count="23">
    <mergeCell ref="A12:D12"/>
    <mergeCell ref="A13:D13"/>
    <mergeCell ref="A14:D14"/>
    <mergeCell ref="A15:D15"/>
    <mergeCell ref="A16:D16"/>
    <mergeCell ref="A26:A28"/>
    <mergeCell ref="B26:B28"/>
    <mergeCell ref="A29:A31"/>
    <mergeCell ref="B29:B31"/>
    <mergeCell ref="A17:D17"/>
    <mergeCell ref="A19:D19"/>
    <mergeCell ref="A23:A25"/>
    <mergeCell ref="B23:B25"/>
    <mergeCell ref="C7:D7"/>
    <mergeCell ref="C8:D8"/>
    <mergeCell ref="A18:D18"/>
    <mergeCell ref="C1:D1"/>
    <mergeCell ref="C2:D2"/>
    <mergeCell ref="C3:D3"/>
    <mergeCell ref="C4:D4"/>
    <mergeCell ref="C5:D5"/>
    <mergeCell ref="C6:D6"/>
    <mergeCell ref="A11:D11"/>
  </mergeCells>
  <printOptions/>
  <pageMargins left="0.5905511811023623" right="0.11811023622047245" top="0.7480314960629921" bottom="0.35433070866141736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25"/>
  <sheetViews>
    <sheetView tabSelected="1" zoomScalePageLayoutView="0" workbookViewId="0" topLeftCell="A1">
      <selection activeCell="H5" sqref="H5"/>
    </sheetView>
  </sheetViews>
  <sheetFormatPr defaultColWidth="37.57421875" defaultRowHeight="15"/>
  <cols>
    <col min="1" max="1" width="4.421875" style="4" customWidth="1"/>
    <col min="2" max="3" width="5.7109375" style="4" customWidth="1"/>
    <col min="4" max="4" width="6.7109375" style="4" customWidth="1"/>
    <col min="5" max="5" width="7.140625" style="4" customWidth="1"/>
    <col min="6" max="6" width="11.421875" style="4" customWidth="1"/>
    <col min="7" max="7" width="5.421875" style="5" customWidth="1"/>
    <col min="8" max="8" width="48.140625" style="6" customWidth="1"/>
    <col min="9" max="9" width="10.8515625" style="5" customWidth="1"/>
    <col min="10" max="10" width="10.7109375" style="1" customWidth="1"/>
    <col min="11" max="11" width="12.00390625" style="1" customWidth="1"/>
    <col min="12" max="12" width="10.57421875" style="1" customWidth="1"/>
    <col min="13" max="14" width="10.8515625" style="1" customWidth="1"/>
    <col min="15" max="15" width="11.00390625" style="1" customWidth="1"/>
    <col min="16" max="16" width="11.28125" style="1" customWidth="1"/>
    <col min="17" max="17" width="10.7109375" style="1" customWidth="1"/>
    <col min="18" max="18" width="10.28125" style="1" customWidth="1"/>
    <col min="19" max="19" width="12.140625" style="5" customWidth="1"/>
    <col min="20" max="20" width="8.28125" style="1" customWidth="1"/>
    <col min="21" max="21" width="10.57421875" style="1" bestFit="1" customWidth="1"/>
    <col min="22" max="23" width="11.421875" style="1" bestFit="1" customWidth="1"/>
    <col min="24" max="24" width="10.57421875" style="1" bestFit="1" customWidth="1"/>
    <col min="25" max="16384" width="37.57421875" style="1" customWidth="1"/>
  </cols>
  <sheetData>
    <row r="1" spans="1:20" s="15" customFormat="1" ht="18.75">
      <c r="A1" s="12"/>
      <c r="B1" s="12"/>
      <c r="C1" s="12"/>
      <c r="D1" s="12"/>
      <c r="E1" s="12"/>
      <c r="F1" s="12"/>
      <c r="G1" s="13"/>
      <c r="H1" s="14"/>
      <c r="I1" s="13"/>
      <c r="K1" s="3"/>
      <c r="L1" s="3"/>
      <c r="M1" s="157" t="s">
        <v>175</v>
      </c>
      <c r="N1" s="157"/>
      <c r="O1" s="157"/>
      <c r="P1" s="157"/>
      <c r="Q1" s="157"/>
      <c r="R1" s="157"/>
      <c r="S1" s="157"/>
      <c r="T1" s="157"/>
    </row>
    <row r="2" spans="1:20" s="15" customFormat="1" ht="18.75">
      <c r="A2" s="12"/>
      <c r="B2" s="12"/>
      <c r="C2" s="12"/>
      <c r="D2" s="12"/>
      <c r="E2" s="12"/>
      <c r="F2" s="12"/>
      <c r="G2" s="13"/>
      <c r="H2" s="14"/>
      <c r="I2" s="13"/>
      <c r="K2" s="3"/>
      <c r="L2" s="3"/>
      <c r="M2" s="157" t="s">
        <v>28</v>
      </c>
      <c r="N2" s="157"/>
      <c r="O2" s="157"/>
      <c r="P2" s="157"/>
      <c r="Q2" s="157"/>
      <c r="R2" s="157"/>
      <c r="S2" s="157"/>
      <c r="T2" s="157"/>
    </row>
    <row r="3" spans="1:20" s="15" customFormat="1" ht="18.75">
      <c r="A3" s="12"/>
      <c r="B3" s="12"/>
      <c r="C3" s="12"/>
      <c r="D3" s="12"/>
      <c r="E3" s="12"/>
      <c r="F3" s="12"/>
      <c r="G3" s="13"/>
      <c r="H3" s="14"/>
      <c r="I3" s="13"/>
      <c r="K3" s="3"/>
      <c r="L3" s="3"/>
      <c r="M3" s="157" t="s">
        <v>155</v>
      </c>
      <c r="N3" s="157"/>
      <c r="O3" s="157"/>
      <c r="P3" s="157"/>
      <c r="Q3" s="157"/>
      <c r="R3" s="157"/>
      <c r="S3" s="157"/>
      <c r="T3" s="157"/>
    </row>
    <row r="4" spans="1:20" s="15" customFormat="1" ht="18.75">
      <c r="A4" s="12"/>
      <c r="B4" s="12"/>
      <c r="C4" s="12"/>
      <c r="D4" s="12"/>
      <c r="E4" s="12"/>
      <c r="F4" s="12"/>
      <c r="G4" s="13"/>
      <c r="H4" s="14"/>
      <c r="I4" s="13"/>
      <c r="K4" s="3"/>
      <c r="L4" s="3"/>
      <c r="M4" s="157" t="s">
        <v>176</v>
      </c>
      <c r="N4" s="157"/>
      <c r="O4" s="157"/>
      <c r="P4" s="157"/>
      <c r="Q4" s="157"/>
      <c r="R4" s="157"/>
      <c r="S4" s="157"/>
      <c r="T4" s="157"/>
    </row>
    <row r="5" spans="1:20" s="15" customFormat="1" ht="18.75">
      <c r="A5" s="12"/>
      <c r="B5" s="12"/>
      <c r="C5" s="12"/>
      <c r="D5" s="12"/>
      <c r="E5" s="12"/>
      <c r="F5" s="12"/>
      <c r="G5" s="13"/>
      <c r="H5" s="14"/>
      <c r="I5" s="13"/>
      <c r="K5" s="3"/>
      <c r="L5" s="3"/>
      <c r="M5" s="157" t="s">
        <v>29</v>
      </c>
      <c r="N5" s="157"/>
      <c r="O5" s="157"/>
      <c r="P5" s="157"/>
      <c r="Q5" s="157"/>
      <c r="R5" s="157"/>
      <c r="S5" s="157"/>
      <c r="T5" s="157"/>
    </row>
    <row r="6" spans="1:20" s="15" customFormat="1" ht="18.75">
      <c r="A6" s="12"/>
      <c r="B6" s="12"/>
      <c r="C6" s="12"/>
      <c r="D6" s="12"/>
      <c r="E6" s="12"/>
      <c r="F6" s="12"/>
      <c r="G6" s="13"/>
      <c r="H6" s="14"/>
      <c r="I6" s="13"/>
      <c r="K6" s="3"/>
      <c r="L6" s="3"/>
      <c r="M6" s="157" t="s">
        <v>30</v>
      </c>
      <c r="N6" s="157"/>
      <c r="O6" s="157"/>
      <c r="P6" s="157"/>
      <c r="Q6" s="157"/>
      <c r="R6" s="157"/>
      <c r="S6" s="157"/>
      <c r="T6" s="157"/>
    </row>
    <row r="7" spans="1:20" s="15" customFormat="1" ht="38.25" customHeight="1">
      <c r="A7" s="12"/>
      <c r="B7" s="12"/>
      <c r="C7" s="12"/>
      <c r="D7" s="12"/>
      <c r="E7" s="12"/>
      <c r="F7" s="12"/>
      <c r="G7" s="13"/>
      <c r="H7" s="14"/>
      <c r="I7" s="13"/>
      <c r="K7" s="3"/>
      <c r="L7" s="3"/>
      <c r="M7" s="148" t="s">
        <v>177</v>
      </c>
      <c r="N7" s="148"/>
      <c r="O7" s="148"/>
      <c r="P7" s="148"/>
      <c r="Q7" s="148"/>
      <c r="R7" s="148"/>
      <c r="S7" s="148"/>
      <c r="T7" s="148"/>
    </row>
    <row r="8" spans="1:20" s="8" customFormat="1" ht="18.75">
      <c r="A8" s="7"/>
      <c r="B8" s="7"/>
      <c r="C8" s="7"/>
      <c r="D8" s="7"/>
      <c r="E8" s="7"/>
      <c r="F8" s="7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</row>
    <row r="9" spans="1:20" s="27" customFormat="1" ht="18.75">
      <c r="A9" s="159" t="s">
        <v>16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</row>
    <row r="10" spans="1:20" s="27" customFormat="1" ht="18.75">
      <c r="A10" s="159" t="s">
        <v>163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</row>
    <row r="11" spans="1:20" s="8" customFormat="1" ht="12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</row>
    <row r="12" spans="1:20" s="27" customFormat="1" ht="18.75">
      <c r="A12" s="160" t="s">
        <v>203</v>
      </c>
      <c r="B12" s="160"/>
      <c r="C12" s="160"/>
      <c r="D12" s="160"/>
      <c r="E12" s="160"/>
      <c r="F12" s="160"/>
      <c r="G12" s="161" t="s">
        <v>178</v>
      </c>
      <c r="H12" s="161"/>
      <c r="I12" s="161"/>
      <c r="J12" s="161"/>
      <c r="K12" s="161"/>
      <c r="L12" s="161"/>
      <c r="M12" s="161"/>
      <c r="N12" s="161"/>
      <c r="O12" s="161"/>
      <c r="P12" s="161"/>
      <c r="Q12" s="109"/>
      <c r="R12" s="109"/>
      <c r="S12" s="109"/>
      <c r="T12" s="109"/>
    </row>
    <row r="13" spans="1:20" s="45" customFormat="1" ht="10.5" customHeight="1">
      <c r="A13" s="152" t="s">
        <v>78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</row>
    <row r="14" spans="1:20" s="47" customFormat="1" ht="10.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</row>
    <row r="15" spans="1:20" s="48" customFormat="1" ht="25.5" customHeight="1">
      <c r="A15" s="64" t="s">
        <v>85</v>
      </c>
      <c r="B15" s="64"/>
      <c r="C15" s="64"/>
      <c r="D15" s="63"/>
      <c r="E15" s="148" t="s">
        <v>179</v>
      </c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</row>
    <row r="16" spans="1:20" s="45" customFormat="1" ht="10.5" customHeight="1">
      <c r="A16" s="152" t="s">
        <v>78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</row>
    <row r="17" spans="1:8" ht="11.25" customHeight="1">
      <c r="A17" s="102"/>
      <c r="H17" s="2"/>
    </row>
    <row r="18" spans="1:20" s="102" customFormat="1" ht="43.5" customHeight="1">
      <c r="A18" s="153" t="s">
        <v>34</v>
      </c>
      <c r="B18" s="153"/>
      <c r="C18" s="153"/>
      <c r="D18" s="153"/>
      <c r="E18" s="153"/>
      <c r="F18" s="153"/>
      <c r="G18" s="154" t="s">
        <v>14</v>
      </c>
      <c r="H18" s="149" t="s">
        <v>0</v>
      </c>
      <c r="I18" s="149" t="s">
        <v>31</v>
      </c>
      <c r="J18" s="162" t="s">
        <v>1</v>
      </c>
      <c r="K18" s="163"/>
      <c r="L18" s="163"/>
      <c r="M18" s="163"/>
      <c r="N18" s="163"/>
      <c r="O18" s="163"/>
      <c r="P18" s="163"/>
      <c r="Q18" s="163"/>
      <c r="R18" s="164"/>
      <c r="S18" s="149" t="s">
        <v>2</v>
      </c>
      <c r="T18" s="149"/>
    </row>
    <row r="19" spans="1:20" s="102" customFormat="1" ht="48" customHeight="1">
      <c r="A19" s="155" t="s">
        <v>10</v>
      </c>
      <c r="B19" s="155" t="s">
        <v>40</v>
      </c>
      <c r="C19" s="155" t="s">
        <v>35</v>
      </c>
      <c r="D19" s="155" t="s">
        <v>36</v>
      </c>
      <c r="E19" s="156" t="s">
        <v>9</v>
      </c>
      <c r="F19" s="156"/>
      <c r="G19" s="154"/>
      <c r="H19" s="149"/>
      <c r="I19" s="149"/>
      <c r="J19" s="149">
        <v>2016</v>
      </c>
      <c r="K19" s="149">
        <v>2017</v>
      </c>
      <c r="L19" s="149">
        <v>2018</v>
      </c>
      <c r="M19" s="149">
        <v>2019</v>
      </c>
      <c r="N19" s="149">
        <v>2020</v>
      </c>
      <c r="O19" s="149">
        <v>2021</v>
      </c>
      <c r="P19" s="150">
        <v>2022</v>
      </c>
      <c r="Q19" s="150">
        <v>2023</v>
      </c>
      <c r="R19" s="150">
        <v>2024</v>
      </c>
      <c r="S19" s="149" t="s">
        <v>3</v>
      </c>
      <c r="T19" s="149" t="s">
        <v>4</v>
      </c>
    </row>
    <row r="20" spans="1:20" s="102" customFormat="1" ht="62.25" customHeight="1">
      <c r="A20" s="155"/>
      <c r="B20" s="155"/>
      <c r="C20" s="155"/>
      <c r="D20" s="155"/>
      <c r="E20" s="156"/>
      <c r="F20" s="156"/>
      <c r="G20" s="154"/>
      <c r="H20" s="149"/>
      <c r="I20" s="149"/>
      <c r="J20" s="149"/>
      <c r="K20" s="149"/>
      <c r="L20" s="149"/>
      <c r="M20" s="149"/>
      <c r="N20" s="149"/>
      <c r="O20" s="149"/>
      <c r="P20" s="151"/>
      <c r="Q20" s="151"/>
      <c r="R20" s="151"/>
      <c r="S20" s="149"/>
      <c r="T20" s="149"/>
    </row>
    <row r="21" spans="1:20" s="100" customFormat="1" ht="12.75">
      <c r="A21" s="99">
        <v>1</v>
      </c>
      <c r="B21" s="99">
        <v>2</v>
      </c>
      <c r="C21" s="99">
        <v>3</v>
      </c>
      <c r="D21" s="99">
        <v>4</v>
      </c>
      <c r="E21" s="99">
        <v>5</v>
      </c>
      <c r="F21" s="99">
        <v>6</v>
      </c>
      <c r="G21" s="75">
        <v>7</v>
      </c>
      <c r="H21" s="75">
        <v>8</v>
      </c>
      <c r="I21" s="75">
        <v>9</v>
      </c>
      <c r="J21" s="75">
        <v>10</v>
      </c>
      <c r="K21" s="75">
        <v>11</v>
      </c>
      <c r="L21" s="75">
        <v>12</v>
      </c>
      <c r="M21" s="75">
        <v>13</v>
      </c>
      <c r="N21" s="75">
        <v>14</v>
      </c>
      <c r="O21" s="75">
        <v>15</v>
      </c>
      <c r="P21" s="75">
        <v>16</v>
      </c>
      <c r="Q21" s="75">
        <v>17</v>
      </c>
      <c r="R21" s="75">
        <v>18</v>
      </c>
      <c r="S21" s="75">
        <v>19</v>
      </c>
      <c r="T21" s="75">
        <v>20</v>
      </c>
    </row>
    <row r="22" spans="1:24" s="74" customFormat="1" ht="38.25">
      <c r="A22" s="69" t="s">
        <v>37</v>
      </c>
      <c r="B22" s="69">
        <v>0</v>
      </c>
      <c r="C22" s="69">
        <v>0</v>
      </c>
      <c r="D22" s="69">
        <v>0</v>
      </c>
      <c r="E22" s="69">
        <v>0</v>
      </c>
      <c r="F22" s="69">
        <v>0</v>
      </c>
      <c r="G22" s="70"/>
      <c r="H22" s="71" t="s">
        <v>174</v>
      </c>
      <c r="I22" s="72" t="s">
        <v>68</v>
      </c>
      <c r="J22" s="73">
        <f aca="true" t="shared" si="0" ref="J22:R22">J30+J79</f>
        <v>71937.8</v>
      </c>
      <c r="K22" s="73">
        <f t="shared" si="0"/>
        <v>100520.7</v>
      </c>
      <c r="L22" s="73">
        <f t="shared" si="0"/>
        <v>76012.8</v>
      </c>
      <c r="M22" s="73">
        <f t="shared" si="0"/>
        <v>43224.5</v>
      </c>
      <c r="N22" s="73">
        <f t="shared" si="0"/>
        <v>67472.7</v>
      </c>
      <c r="O22" s="73">
        <f t="shared" si="0"/>
        <v>69900.7</v>
      </c>
      <c r="P22" s="73">
        <f t="shared" si="0"/>
        <v>50974.7</v>
      </c>
      <c r="Q22" s="73">
        <f t="shared" si="0"/>
        <v>76920.7</v>
      </c>
      <c r="R22" s="73">
        <f t="shared" si="0"/>
        <v>80520.7</v>
      </c>
      <c r="S22" s="73">
        <f>SUM(J22:R22)</f>
        <v>637485.2999999999</v>
      </c>
      <c r="T22" s="72">
        <v>2024</v>
      </c>
      <c r="U22" s="108"/>
      <c r="V22" s="108"/>
      <c r="W22" s="108"/>
      <c r="X22" s="108"/>
    </row>
    <row r="23" spans="1:20" s="74" customFormat="1" ht="12.75">
      <c r="A23" s="69" t="s">
        <v>37</v>
      </c>
      <c r="B23" s="69">
        <v>0</v>
      </c>
      <c r="C23" s="69">
        <v>0</v>
      </c>
      <c r="D23" s="69">
        <v>0</v>
      </c>
      <c r="E23" s="69">
        <v>0</v>
      </c>
      <c r="F23" s="69">
        <v>0</v>
      </c>
      <c r="G23" s="70">
        <v>3</v>
      </c>
      <c r="H23" s="71" t="s">
        <v>76</v>
      </c>
      <c r="I23" s="72" t="s">
        <v>68</v>
      </c>
      <c r="J23" s="73">
        <f aca="true" t="shared" si="1" ref="J23:R23">J22</f>
        <v>71937.8</v>
      </c>
      <c r="K23" s="73">
        <f t="shared" si="1"/>
        <v>100520.7</v>
      </c>
      <c r="L23" s="73">
        <f t="shared" si="1"/>
        <v>76012.8</v>
      </c>
      <c r="M23" s="73">
        <f t="shared" si="1"/>
        <v>43224.5</v>
      </c>
      <c r="N23" s="73">
        <f t="shared" si="1"/>
        <v>67472.7</v>
      </c>
      <c r="O23" s="73">
        <f t="shared" si="1"/>
        <v>69900.7</v>
      </c>
      <c r="P23" s="73">
        <f t="shared" si="1"/>
        <v>50974.7</v>
      </c>
      <c r="Q23" s="73">
        <f t="shared" si="1"/>
        <v>76920.7</v>
      </c>
      <c r="R23" s="73">
        <f t="shared" si="1"/>
        <v>80520.7</v>
      </c>
      <c r="S23" s="73">
        <f>SUM(J23:R23)</f>
        <v>637485.2999999999</v>
      </c>
      <c r="T23" s="72">
        <v>2024</v>
      </c>
    </row>
    <row r="24" spans="1:20" s="74" customFormat="1" ht="49.5" customHeight="1">
      <c r="A24" s="69" t="s">
        <v>37</v>
      </c>
      <c r="B24" s="69">
        <v>1</v>
      </c>
      <c r="C24" s="69">
        <v>0</v>
      </c>
      <c r="D24" s="69">
        <v>0</v>
      </c>
      <c r="E24" s="69">
        <v>0</v>
      </c>
      <c r="F24" s="69">
        <v>0</v>
      </c>
      <c r="G24" s="70"/>
      <c r="H24" s="71" t="s">
        <v>41</v>
      </c>
      <c r="I24" s="72" t="s">
        <v>68</v>
      </c>
      <c r="J24" s="73">
        <f aca="true" t="shared" si="2" ref="J24:R24">J22</f>
        <v>71937.8</v>
      </c>
      <c r="K24" s="73">
        <f t="shared" si="2"/>
        <v>100520.7</v>
      </c>
      <c r="L24" s="73">
        <f t="shared" si="2"/>
        <v>76012.8</v>
      </c>
      <c r="M24" s="73">
        <f t="shared" si="2"/>
        <v>43224.5</v>
      </c>
      <c r="N24" s="73">
        <f t="shared" si="2"/>
        <v>67472.7</v>
      </c>
      <c r="O24" s="73">
        <f t="shared" si="2"/>
        <v>69900.7</v>
      </c>
      <c r="P24" s="73">
        <f t="shared" si="2"/>
        <v>50974.7</v>
      </c>
      <c r="Q24" s="73">
        <f t="shared" si="2"/>
        <v>76920.7</v>
      </c>
      <c r="R24" s="73">
        <f t="shared" si="2"/>
        <v>80520.7</v>
      </c>
      <c r="S24" s="73">
        <f>SUM(J24:R24)</f>
        <v>637485.2999999999</v>
      </c>
      <c r="T24" s="72">
        <v>2024</v>
      </c>
    </row>
    <row r="25" spans="1:20" s="77" customFormat="1" ht="38.25">
      <c r="A25" s="69" t="s">
        <v>37</v>
      </c>
      <c r="B25" s="69">
        <v>1</v>
      </c>
      <c r="C25" s="69">
        <v>0</v>
      </c>
      <c r="D25" s="69">
        <v>0</v>
      </c>
      <c r="E25" s="69">
        <v>0</v>
      </c>
      <c r="F25" s="69">
        <v>0</v>
      </c>
      <c r="G25" s="75"/>
      <c r="H25" s="76" t="s">
        <v>42</v>
      </c>
      <c r="I25" s="75" t="s">
        <v>5</v>
      </c>
      <c r="J25" s="75">
        <v>98</v>
      </c>
      <c r="K25" s="75">
        <v>98</v>
      </c>
      <c r="L25" s="75">
        <v>98</v>
      </c>
      <c r="M25" s="75">
        <v>98</v>
      </c>
      <c r="N25" s="75">
        <v>90</v>
      </c>
      <c r="O25" s="75">
        <v>95</v>
      </c>
      <c r="P25" s="75">
        <v>98</v>
      </c>
      <c r="Q25" s="75">
        <v>99</v>
      </c>
      <c r="R25" s="75">
        <v>100</v>
      </c>
      <c r="S25" s="75">
        <f>(O25+N25+M25+L25+K25+J25)/6</f>
        <v>96.16666666666667</v>
      </c>
      <c r="T25" s="72">
        <v>2024</v>
      </c>
    </row>
    <row r="26" spans="1:20" s="77" customFormat="1" ht="51">
      <c r="A26" s="69" t="s">
        <v>37</v>
      </c>
      <c r="B26" s="69">
        <v>1</v>
      </c>
      <c r="C26" s="69">
        <v>0</v>
      </c>
      <c r="D26" s="69">
        <v>0</v>
      </c>
      <c r="E26" s="69">
        <v>0</v>
      </c>
      <c r="F26" s="69">
        <v>0</v>
      </c>
      <c r="G26" s="75"/>
      <c r="H26" s="78" t="s">
        <v>43</v>
      </c>
      <c r="I26" s="75" t="s">
        <v>5</v>
      </c>
      <c r="J26" s="75">
        <v>100</v>
      </c>
      <c r="K26" s="75">
        <v>100</v>
      </c>
      <c r="L26" s="75">
        <v>100</v>
      </c>
      <c r="M26" s="75">
        <v>100</v>
      </c>
      <c r="N26" s="75">
        <v>90</v>
      </c>
      <c r="O26" s="75">
        <v>95</v>
      </c>
      <c r="P26" s="75">
        <v>100</v>
      </c>
      <c r="Q26" s="75">
        <v>100</v>
      </c>
      <c r="R26" s="75">
        <v>100</v>
      </c>
      <c r="S26" s="75">
        <f>(O26+N26+M26+L26+K26+J26)/6</f>
        <v>97.5</v>
      </c>
      <c r="T26" s="72">
        <v>2024</v>
      </c>
    </row>
    <row r="27" spans="1:20" s="77" customFormat="1" ht="38.25">
      <c r="A27" s="69" t="s">
        <v>37</v>
      </c>
      <c r="B27" s="69">
        <v>1</v>
      </c>
      <c r="C27" s="69">
        <v>0</v>
      </c>
      <c r="D27" s="69">
        <v>0</v>
      </c>
      <c r="E27" s="69">
        <v>0</v>
      </c>
      <c r="F27" s="69">
        <v>0</v>
      </c>
      <c r="G27" s="75"/>
      <c r="H27" s="78" t="s">
        <v>44</v>
      </c>
      <c r="I27" s="75" t="s">
        <v>5</v>
      </c>
      <c r="J27" s="75">
        <v>100</v>
      </c>
      <c r="K27" s="75">
        <v>100</v>
      </c>
      <c r="L27" s="75">
        <v>100</v>
      </c>
      <c r="M27" s="75">
        <v>100</v>
      </c>
      <c r="N27" s="75">
        <v>90</v>
      </c>
      <c r="O27" s="75">
        <v>95</v>
      </c>
      <c r="P27" s="75">
        <v>100</v>
      </c>
      <c r="Q27" s="75">
        <v>100</v>
      </c>
      <c r="R27" s="75">
        <v>100</v>
      </c>
      <c r="S27" s="75">
        <f>(O27+N27+M27+L27+K27+J27)/6</f>
        <v>97.5</v>
      </c>
      <c r="T27" s="72">
        <v>2024</v>
      </c>
    </row>
    <row r="28" spans="1:20" s="77" customFormat="1" ht="51">
      <c r="A28" s="69" t="s">
        <v>37</v>
      </c>
      <c r="B28" s="69">
        <v>1</v>
      </c>
      <c r="C28" s="69">
        <v>0</v>
      </c>
      <c r="D28" s="69">
        <v>0</v>
      </c>
      <c r="E28" s="69">
        <v>0</v>
      </c>
      <c r="F28" s="69">
        <v>0</v>
      </c>
      <c r="G28" s="75"/>
      <c r="H28" s="78" t="s">
        <v>45</v>
      </c>
      <c r="I28" s="75" t="s">
        <v>5</v>
      </c>
      <c r="J28" s="75">
        <v>0.32</v>
      </c>
      <c r="K28" s="75">
        <v>0.33</v>
      </c>
      <c r="L28" s="75">
        <v>0.33</v>
      </c>
      <c r="M28" s="75">
        <v>0.37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9">
        <v>0.37</v>
      </c>
      <c r="T28" s="72">
        <v>2019</v>
      </c>
    </row>
    <row r="29" spans="1:20" s="77" customFormat="1" ht="38.25">
      <c r="A29" s="69" t="s">
        <v>37</v>
      </c>
      <c r="B29" s="69">
        <v>1</v>
      </c>
      <c r="C29" s="69">
        <v>0</v>
      </c>
      <c r="D29" s="69">
        <v>0</v>
      </c>
      <c r="E29" s="69">
        <v>0</v>
      </c>
      <c r="F29" s="69">
        <v>0</v>
      </c>
      <c r="G29" s="75"/>
      <c r="H29" s="78" t="s">
        <v>148</v>
      </c>
      <c r="I29" s="75" t="s">
        <v>5</v>
      </c>
      <c r="J29" s="75">
        <v>0</v>
      </c>
      <c r="K29" s="75">
        <v>0</v>
      </c>
      <c r="L29" s="75">
        <v>0</v>
      </c>
      <c r="M29" s="75">
        <v>60</v>
      </c>
      <c r="N29" s="75">
        <v>65</v>
      </c>
      <c r="O29" s="75">
        <v>70</v>
      </c>
      <c r="P29" s="75">
        <v>73</v>
      </c>
      <c r="Q29" s="75">
        <v>75</v>
      </c>
      <c r="R29" s="75">
        <v>79</v>
      </c>
      <c r="S29" s="80">
        <v>79</v>
      </c>
      <c r="T29" s="72">
        <v>2024</v>
      </c>
    </row>
    <row r="30" spans="1:20" s="74" customFormat="1" ht="36.75" customHeight="1">
      <c r="A30" s="69" t="s">
        <v>37</v>
      </c>
      <c r="B30" s="69">
        <v>1</v>
      </c>
      <c r="C30" s="69">
        <v>1</v>
      </c>
      <c r="D30" s="69">
        <v>0</v>
      </c>
      <c r="E30" s="69">
        <v>0</v>
      </c>
      <c r="F30" s="69">
        <v>0</v>
      </c>
      <c r="G30" s="72"/>
      <c r="H30" s="71" t="s">
        <v>13</v>
      </c>
      <c r="I30" s="72" t="s">
        <v>68</v>
      </c>
      <c r="J30" s="73">
        <f aca="true" t="shared" si="3" ref="J30:R30">J32+J50+J59</f>
        <v>32968</v>
      </c>
      <c r="K30" s="73">
        <f t="shared" si="3"/>
        <v>60107.7</v>
      </c>
      <c r="L30" s="73">
        <f t="shared" si="3"/>
        <v>40010.100000000006</v>
      </c>
      <c r="M30" s="73">
        <f t="shared" si="3"/>
        <v>7917.2</v>
      </c>
      <c r="N30" s="73">
        <f t="shared" si="3"/>
        <v>32196.1</v>
      </c>
      <c r="O30" s="73">
        <f t="shared" si="3"/>
        <v>34078.5</v>
      </c>
      <c r="P30" s="73">
        <f t="shared" si="3"/>
        <v>14380.7</v>
      </c>
      <c r="Q30" s="73">
        <f t="shared" si="3"/>
        <v>39720.7</v>
      </c>
      <c r="R30" s="73">
        <f t="shared" si="3"/>
        <v>42550.7</v>
      </c>
      <c r="S30" s="73">
        <f>SUM(J30:R30)</f>
        <v>303929.7</v>
      </c>
      <c r="T30" s="72">
        <v>2024</v>
      </c>
    </row>
    <row r="31" spans="1:20" s="74" customFormat="1" ht="12.75">
      <c r="A31" s="69" t="s">
        <v>37</v>
      </c>
      <c r="B31" s="69">
        <v>1</v>
      </c>
      <c r="C31" s="69">
        <v>1</v>
      </c>
      <c r="D31" s="69">
        <v>0</v>
      </c>
      <c r="E31" s="69">
        <v>0</v>
      </c>
      <c r="F31" s="69">
        <v>0</v>
      </c>
      <c r="G31" s="70">
        <v>3</v>
      </c>
      <c r="H31" s="71" t="s">
        <v>38</v>
      </c>
      <c r="I31" s="72" t="s">
        <v>68</v>
      </c>
      <c r="J31" s="73">
        <f aca="true" t="shared" si="4" ref="J31:R31">J30</f>
        <v>32968</v>
      </c>
      <c r="K31" s="73">
        <f t="shared" si="4"/>
        <v>60107.7</v>
      </c>
      <c r="L31" s="73">
        <f t="shared" si="4"/>
        <v>40010.100000000006</v>
      </c>
      <c r="M31" s="73">
        <f t="shared" si="4"/>
        <v>7917.2</v>
      </c>
      <c r="N31" s="73">
        <f t="shared" si="4"/>
        <v>32196.1</v>
      </c>
      <c r="O31" s="73">
        <f t="shared" si="4"/>
        <v>34078.5</v>
      </c>
      <c r="P31" s="73">
        <f t="shared" si="4"/>
        <v>14380.7</v>
      </c>
      <c r="Q31" s="73">
        <f t="shared" si="4"/>
        <v>39720.7</v>
      </c>
      <c r="R31" s="73">
        <f t="shared" si="4"/>
        <v>42550.7</v>
      </c>
      <c r="S31" s="73">
        <f>SUM(J31:R31)</f>
        <v>303929.7</v>
      </c>
      <c r="T31" s="72">
        <v>2024</v>
      </c>
    </row>
    <row r="32" spans="1:20" s="74" customFormat="1" ht="25.5">
      <c r="A32" s="69" t="s">
        <v>37</v>
      </c>
      <c r="B32" s="69">
        <v>1</v>
      </c>
      <c r="C32" s="69">
        <v>1</v>
      </c>
      <c r="D32" s="69">
        <v>1</v>
      </c>
      <c r="E32" s="69">
        <v>0</v>
      </c>
      <c r="F32" s="69">
        <v>0</v>
      </c>
      <c r="G32" s="72"/>
      <c r="H32" s="71" t="s">
        <v>20</v>
      </c>
      <c r="I32" s="72" t="s">
        <v>68</v>
      </c>
      <c r="J32" s="73">
        <f>J35+J38+J40</f>
        <v>12349.6</v>
      </c>
      <c r="K32" s="73">
        <f>K35+K38+K40</f>
        <v>19776.3</v>
      </c>
      <c r="L32" s="73">
        <f>L35+L38+L47</f>
        <v>9499.800000000001</v>
      </c>
      <c r="M32" s="73">
        <f aca="true" t="shared" si="5" ref="M32:R32">M35+M38+M40+M47</f>
        <v>5873.9</v>
      </c>
      <c r="N32" s="73">
        <f t="shared" si="5"/>
        <v>14471.1</v>
      </c>
      <c r="O32" s="73">
        <f t="shared" si="5"/>
        <v>14157.1</v>
      </c>
      <c r="P32" s="73">
        <f t="shared" si="5"/>
        <v>13180.7</v>
      </c>
      <c r="Q32" s="73">
        <f t="shared" si="5"/>
        <v>13770.7</v>
      </c>
      <c r="R32" s="73">
        <f t="shared" si="5"/>
        <v>14020.7</v>
      </c>
      <c r="S32" s="73">
        <f>SUM(J32:R32)</f>
        <v>117099.9</v>
      </c>
      <c r="T32" s="72">
        <v>2024</v>
      </c>
    </row>
    <row r="33" spans="1:20" s="77" customFormat="1" ht="25.5">
      <c r="A33" s="69" t="s">
        <v>37</v>
      </c>
      <c r="B33" s="69">
        <v>1</v>
      </c>
      <c r="C33" s="69">
        <v>1</v>
      </c>
      <c r="D33" s="69">
        <v>1</v>
      </c>
      <c r="E33" s="69">
        <v>0</v>
      </c>
      <c r="F33" s="69">
        <v>0</v>
      </c>
      <c r="G33" s="75"/>
      <c r="H33" s="78" t="s">
        <v>46</v>
      </c>
      <c r="I33" s="75" t="s">
        <v>79</v>
      </c>
      <c r="J33" s="81">
        <v>421</v>
      </c>
      <c r="K33" s="81">
        <v>399</v>
      </c>
      <c r="L33" s="81">
        <v>380</v>
      </c>
      <c r="M33" s="81">
        <v>373</v>
      </c>
      <c r="N33" s="81">
        <v>381</v>
      </c>
      <c r="O33" s="81">
        <v>371</v>
      </c>
      <c r="P33" s="81">
        <v>361</v>
      </c>
      <c r="Q33" s="81">
        <v>355</v>
      </c>
      <c r="R33" s="81">
        <v>310</v>
      </c>
      <c r="S33" s="82">
        <f>R33</f>
        <v>310</v>
      </c>
      <c r="T33" s="72">
        <v>2024</v>
      </c>
    </row>
    <row r="34" spans="1:20" s="77" customFormat="1" ht="25.5">
      <c r="A34" s="69" t="s">
        <v>37</v>
      </c>
      <c r="B34" s="69">
        <v>1</v>
      </c>
      <c r="C34" s="69">
        <v>1</v>
      </c>
      <c r="D34" s="69">
        <v>1</v>
      </c>
      <c r="E34" s="69">
        <v>0</v>
      </c>
      <c r="F34" s="69">
        <v>0</v>
      </c>
      <c r="G34" s="75"/>
      <c r="H34" s="78" t="s">
        <v>47</v>
      </c>
      <c r="I34" s="75" t="s">
        <v>80</v>
      </c>
      <c r="J34" s="83">
        <v>50480</v>
      </c>
      <c r="K34" s="83">
        <v>53540</v>
      </c>
      <c r="L34" s="83">
        <v>48650</v>
      </c>
      <c r="M34" s="83">
        <v>46404</v>
      </c>
      <c r="N34" s="83">
        <v>44720</v>
      </c>
      <c r="O34" s="83">
        <v>43280</v>
      </c>
      <c r="P34" s="83">
        <v>42080</v>
      </c>
      <c r="Q34" s="83">
        <v>41000</v>
      </c>
      <c r="R34" s="83">
        <v>40000</v>
      </c>
      <c r="S34" s="82">
        <f>R34</f>
        <v>40000</v>
      </c>
      <c r="T34" s="72">
        <v>2024</v>
      </c>
    </row>
    <row r="35" spans="1:20" s="77" customFormat="1" ht="51">
      <c r="A35" s="69" t="s">
        <v>37</v>
      </c>
      <c r="B35" s="69">
        <v>1</v>
      </c>
      <c r="C35" s="69">
        <v>1</v>
      </c>
      <c r="D35" s="69">
        <v>1</v>
      </c>
      <c r="E35" s="69">
        <v>0</v>
      </c>
      <c r="F35" s="69">
        <v>1</v>
      </c>
      <c r="G35" s="75">
        <v>3</v>
      </c>
      <c r="H35" s="78" t="s">
        <v>69</v>
      </c>
      <c r="I35" s="75" t="s">
        <v>68</v>
      </c>
      <c r="J35" s="84">
        <v>4305.6</v>
      </c>
      <c r="K35" s="84">
        <v>1390.2</v>
      </c>
      <c r="L35" s="84">
        <v>6667.8</v>
      </c>
      <c r="M35" s="84">
        <v>2375.5</v>
      </c>
      <c r="N35" s="84">
        <v>7014</v>
      </c>
      <c r="O35" s="84">
        <v>5900</v>
      </c>
      <c r="P35" s="84">
        <v>5900</v>
      </c>
      <c r="Q35" s="84">
        <v>6150</v>
      </c>
      <c r="R35" s="84">
        <v>6150</v>
      </c>
      <c r="S35" s="82">
        <f aca="true" t="shared" si="6" ref="S35:S49">J35+K35+L35+M35+N35+O35+P35+Q35+R35</f>
        <v>45853.1</v>
      </c>
      <c r="T35" s="72">
        <v>2024</v>
      </c>
    </row>
    <row r="36" spans="1:20" s="77" customFormat="1" ht="38.25">
      <c r="A36" s="69" t="s">
        <v>37</v>
      </c>
      <c r="B36" s="69">
        <v>1</v>
      </c>
      <c r="C36" s="69">
        <v>1</v>
      </c>
      <c r="D36" s="69">
        <v>1</v>
      </c>
      <c r="E36" s="69">
        <v>0</v>
      </c>
      <c r="F36" s="69">
        <v>1</v>
      </c>
      <c r="G36" s="75"/>
      <c r="H36" s="78" t="s">
        <v>21</v>
      </c>
      <c r="I36" s="75" t="s">
        <v>79</v>
      </c>
      <c r="J36" s="75">
        <v>35</v>
      </c>
      <c r="K36" s="75">
        <v>34</v>
      </c>
      <c r="L36" s="75">
        <v>35</v>
      </c>
      <c r="M36" s="75">
        <v>44</v>
      </c>
      <c r="N36" s="75">
        <v>27</v>
      </c>
      <c r="O36" s="75">
        <v>29</v>
      </c>
      <c r="P36" s="75">
        <v>30</v>
      </c>
      <c r="Q36" s="75">
        <v>32</v>
      </c>
      <c r="R36" s="75">
        <v>35</v>
      </c>
      <c r="S36" s="82">
        <f t="shared" si="6"/>
        <v>301</v>
      </c>
      <c r="T36" s="72">
        <v>2024</v>
      </c>
    </row>
    <row r="37" spans="1:20" s="77" customFormat="1" ht="25.5">
      <c r="A37" s="69" t="s">
        <v>37</v>
      </c>
      <c r="B37" s="69">
        <v>1</v>
      </c>
      <c r="C37" s="69">
        <v>1</v>
      </c>
      <c r="D37" s="69">
        <v>1</v>
      </c>
      <c r="E37" s="69">
        <v>0</v>
      </c>
      <c r="F37" s="69">
        <v>1</v>
      </c>
      <c r="G37" s="75"/>
      <c r="H37" s="78" t="s">
        <v>48</v>
      </c>
      <c r="I37" s="75" t="s">
        <v>79</v>
      </c>
      <c r="J37" s="75">
        <v>35</v>
      </c>
      <c r="K37" s="75">
        <v>9</v>
      </c>
      <c r="L37" s="75">
        <v>25</v>
      </c>
      <c r="M37" s="75">
        <v>25</v>
      </c>
      <c r="N37" s="75">
        <v>27</v>
      </c>
      <c r="O37" s="75">
        <v>29</v>
      </c>
      <c r="P37" s="75">
        <v>30</v>
      </c>
      <c r="Q37" s="75">
        <v>32</v>
      </c>
      <c r="R37" s="75">
        <v>35</v>
      </c>
      <c r="S37" s="82">
        <f t="shared" si="6"/>
        <v>247</v>
      </c>
      <c r="T37" s="72">
        <v>2024</v>
      </c>
    </row>
    <row r="38" spans="1:20" s="77" customFormat="1" ht="38.25">
      <c r="A38" s="69" t="s">
        <v>37</v>
      </c>
      <c r="B38" s="69">
        <v>1</v>
      </c>
      <c r="C38" s="69">
        <v>1</v>
      </c>
      <c r="D38" s="69">
        <v>1</v>
      </c>
      <c r="E38" s="69">
        <v>0</v>
      </c>
      <c r="F38" s="69">
        <v>2</v>
      </c>
      <c r="G38" s="75">
        <v>3</v>
      </c>
      <c r="H38" s="78" t="s">
        <v>156</v>
      </c>
      <c r="I38" s="75" t="s">
        <v>68</v>
      </c>
      <c r="J38" s="84">
        <v>4950</v>
      </c>
      <c r="K38" s="84">
        <v>3371.1</v>
      </c>
      <c r="L38" s="84">
        <v>2486.8</v>
      </c>
      <c r="M38" s="84">
        <v>2117.7</v>
      </c>
      <c r="N38" s="84">
        <v>6076.4</v>
      </c>
      <c r="O38" s="84">
        <v>6876.4</v>
      </c>
      <c r="P38" s="84">
        <v>5900</v>
      </c>
      <c r="Q38" s="84">
        <v>6240</v>
      </c>
      <c r="R38" s="84">
        <v>6490</v>
      </c>
      <c r="S38" s="82">
        <f t="shared" si="6"/>
        <v>44508.4</v>
      </c>
      <c r="T38" s="72">
        <v>2024</v>
      </c>
    </row>
    <row r="39" spans="1:20" s="77" customFormat="1" ht="25.5">
      <c r="A39" s="69" t="s">
        <v>37</v>
      </c>
      <c r="B39" s="69">
        <v>1</v>
      </c>
      <c r="C39" s="69">
        <v>1</v>
      </c>
      <c r="D39" s="69">
        <v>1</v>
      </c>
      <c r="E39" s="69">
        <v>0</v>
      </c>
      <c r="F39" s="69">
        <v>2</v>
      </c>
      <c r="G39" s="75"/>
      <c r="H39" s="78" t="s">
        <v>49</v>
      </c>
      <c r="I39" s="75" t="s">
        <v>79</v>
      </c>
      <c r="J39" s="75">
        <v>15</v>
      </c>
      <c r="K39" s="75">
        <v>9</v>
      </c>
      <c r="L39" s="75">
        <v>14</v>
      </c>
      <c r="M39" s="75">
        <v>11</v>
      </c>
      <c r="N39" s="75">
        <v>3</v>
      </c>
      <c r="O39" s="75">
        <v>3</v>
      </c>
      <c r="P39" s="75">
        <v>1</v>
      </c>
      <c r="Q39" s="75">
        <v>2</v>
      </c>
      <c r="R39" s="75">
        <v>3</v>
      </c>
      <c r="S39" s="82">
        <f t="shared" si="6"/>
        <v>61</v>
      </c>
      <c r="T39" s="72">
        <v>2024</v>
      </c>
    </row>
    <row r="40" spans="1:20" s="77" customFormat="1" ht="38.25">
      <c r="A40" s="69" t="s">
        <v>37</v>
      </c>
      <c r="B40" s="69">
        <v>1</v>
      </c>
      <c r="C40" s="69">
        <v>1</v>
      </c>
      <c r="D40" s="69">
        <v>1</v>
      </c>
      <c r="E40" s="69">
        <v>0</v>
      </c>
      <c r="F40" s="69">
        <v>3</v>
      </c>
      <c r="G40" s="75">
        <v>3</v>
      </c>
      <c r="H40" s="78" t="s">
        <v>50</v>
      </c>
      <c r="I40" s="75" t="s">
        <v>68</v>
      </c>
      <c r="J40" s="84">
        <v>3094</v>
      </c>
      <c r="K40" s="84">
        <v>15015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82">
        <f t="shared" si="6"/>
        <v>18109</v>
      </c>
      <c r="T40" s="72">
        <v>2017</v>
      </c>
    </row>
    <row r="41" spans="1:20" s="77" customFormat="1" ht="36.75" customHeight="1">
      <c r="A41" s="69" t="s">
        <v>37</v>
      </c>
      <c r="B41" s="69">
        <v>1</v>
      </c>
      <c r="C41" s="69">
        <v>1</v>
      </c>
      <c r="D41" s="69">
        <v>1</v>
      </c>
      <c r="E41" s="69">
        <v>0</v>
      </c>
      <c r="F41" s="69">
        <v>3</v>
      </c>
      <c r="G41" s="75"/>
      <c r="H41" s="78" t="s">
        <v>22</v>
      </c>
      <c r="I41" s="75" t="s">
        <v>79</v>
      </c>
      <c r="J41" s="75">
        <v>1</v>
      </c>
      <c r="K41" s="75">
        <v>6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5">
        <v>0</v>
      </c>
      <c r="S41" s="82">
        <f t="shared" si="6"/>
        <v>7</v>
      </c>
      <c r="T41" s="72">
        <v>2017</v>
      </c>
    </row>
    <row r="42" spans="1:20" s="45" customFormat="1" ht="49.5" customHeight="1">
      <c r="A42" s="69" t="s">
        <v>37</v>
      </c>
      <c r="B42" s="69">
        <v>1</v>
      </c>
      <c r="C42" s="69">
        <v>1</v>
      </c>
      <c r="D42" s="69">
        <v>1</v>
      </c>
      <c r="E42" s="69">
        <v>0</v>
      </c>
      <c r="F42" s="69">
        <v>4</v>
      </c>
      <c r="G42" s="85"/>
      <c r="H42" s="78" t="s">
        <v>51</v>
      </c>
      <c r="I42" s="75" t="s">
        <v>11</v>
      </c>
      <c r="J42" s="75" t="s">
        <v>12</v>
      </c>
      <c r="K42" s="75" t="s">
        <v>12</v>
      </c>
      <c r="L42" s="75" t="s">
        <v>12</v>
      </c>
      <c r="M42" s="75" t="s">
        <v>12</v>
      </c>
      <c r="N42" s="75" t="s">
        <v>12</v>
      </c>
      <c r="O42" s="75" t="s">
        <v>12</v>
      </c>
      <c r="P42" s="75" t="s">
        <v>12</v>
      </c>
      <c r="Q42" s="75" t="s">
        <v>12</v>
      </c>
      <c r="R42" s="75" t="s">
        <v>12</v>
      </c>
      <c r="S42" s="75" t="s">
        <v>12</v>
      </c>
      <c r="T42" s="72">
        <v>2024</v>
      </c>
    </row>
    <row r="43" spans="1:20" s="45" customFormat="1" ht="25.5">
      <c r="A43" s="69" t="s">
        <v>37</v>
      </c>
      <c r="B43" s="69">
        <v>1</v>
      </c>
      <c r="C43" s="69">
        <v>1</v>
      </c>
      <c r="D43" s="69">
        <v>1</v>
      </c>
      <c r="E43" s="69">
        <v>0</v>
      </c>
      <c r="F43" s="69">
        <v>4</v>
      </c>
      <c r="G43" s="85"/>
      <c r="H43" s="78" t="s">
        <v>23</v>
      </c>
      <c r="I43" s="75" t="s">
        <v>79</v>
      </c>
      <c r="J43" s="103">
        <v>33</v>
      </c>
      <c r="K43" s="103">
        <v>16</v>
      </c>
      <c r="L43" s="103">
        <v>41</v>
      </c>
      <c r="M43" s="103">
        <v>61</v>
      </c>
      <c r="N43" s="103">
        <v>20</v>
      </c>
      <c r="O43" s="103">
        <v>10</v>
      </c>
      <c r="P43" s="103">
        <v>12</v>
      </c>
      <c r="Q43" s="103">
        <v>14</v>
      </c>
      <c r="R43" s="103">
        <v>16</v>
      </c>
      <c r="S43" s="82">
        <f t="shared" si="6"/>
        <v>223</v>
      </c>
      <c r="T43" s="72">
        <v>2024</v>
      </c>
    </row>
    <row r="44" spans="1:20" s="45" customFormat="1" ht="38.25">
      <c r="A44" s="69" t="s">
        <v>37</v>
      </c>
      <c r="B44" s="69">
        <v>1</v>
      </c>
      <c r="C44" s="69">
        <v>1</v>
      </c>
      <c r="D44" s="69">
        <v>1</v>
      </c>
      <c r="E44" s="69">
        <v>0</v>
      </c>
      <c r="F44" s="69">
        <v>4</v>
      </c>
      <c r="G44" s="85"/>
      <c r="H44" s="78" t="s">
        <v>24</v>
      </c>
      <c r="I44" s="75" t="s">
        <v>79</v>
      </c>
      <c r="J44" s="103">
        <v>35</v>
      </c>
      <c r="K44" s="103">
        <v>91</v>
      </c>
      <c r="L44" s="103">
        <v>53</v>
      </c>
      <c r="M44" s="103">
        <v>30</v>
      </c>
      <c r="N44" s="103">
        <v>15</v>
      </c>
      <c r="O44" s="103">
        <v>17</v>
      </c>
      <c r="P44" s="103">
        <v>19</v>
      </c>
      <c r="Q44" s="103">
        <v>21</v>
      </c>
      <c r="R44" s="103">
        <v>23</v>
      </c>
      <c r="S44" s="82">
        <f t="shared" si="6"/>
        <v>304</v>
      </c>
      <c r="T44" s="72">
        <v>2024</v>
      </c>
    </row>
    <row r="45" spans="1:20" s="45" customFormat="1" ht="63.75">
      <c r="A45" s="69" t="s">
        <v>37</v>
      </c>
      <c r="B45" s="69">
        <v>1</v>
      </c>
      <c r="C45" s="69">
        <v>1</v>
      </c>
      <c r="D45" s="69">
        <v>1</v>
      </c>
      <c r="E45" s="69">
        <v>0</v>
      </c>
      <c r="F45" s="69">
        <v>5</v>
      </c>
      <c r="G45" s="85"/>
      <c r="H45" s="78" t="s">
        <v>52</v>
      </c>
      <c r="I45" s="75" t="s">
        <v>11</v>
      </c>
      <c r="J45" s="75" t="s">
        <v>12</v>
      </c>
      <c r="K45" s="75" t="s">
        <v>12</v>
      </c>
      <c r="L45" s="75" t="s">
        <v>12</v>
      </c>
      <c r="M45" s="75" t="s">
        <v>12</v>
      </c>
      <c r="N45" s="75" t="s">
        <v>12</v>
      </c>
      <c r="O45" s="75" t="s">
        <v>12</v>
      </c>
      <c r="P45" s="75" t="s">
        <v>12</v>
      </c>
      <c r="Q45" s="75" t="s">
        <v>12</v>
      </c>
      <c r="R45" s="75" t="s">
        <v>12</v>
      </c>
      <c r="S45" s="82" t="s">
        <v>12</v>
      </c>
      <c r="T45" s="72">
        <v>2024</v>
      </c>
    </row>
    <row r="46" spans="1:20" s="45" customFormat="1" ht="25.5">
      <c r="A46" s="69" t="s">
        <v>37</v>
      </c>
      <c r="B46" s="69">
        <v>1</v>
      </c>
      <c r="C46" s="69">
        <v>1</v>
      </c>
      <c r="D46" s="69">
        <v>1</v>
      </c>
      <c r="E46" s="69">
        <v>0</v>
      </c>
      <c r="F46" s="69">
        <v>5</v>
      </c>
      <c r="G46" s="85"/>
      <c r="H46" s="78" t="s">
        <v>19</v>
      </c>
      <c r="I46" s="75" t="s">
        <v>79</v>
      </c>
      <c r="J46" s="75">
        <v>35</v>
      </c>
      <c r="K46" s="75">
        <v>11</v>
      </c>
      <c r="L46" s="75">
        <v>15</v>
      </c>
      <c r="M46" s="75">
        <v>13</v>
      </c>
      <c r="N46" s="75">
        <v>16</v>
      </c>
      <c r="O46" s="75">
        <v>16</v>
      </c>
      <c r="P46" s="75">
        <v>17</v>
      </c>
      <c r="Q46" s="75">
        <v>18</v>
      </c>
      <c r="R46" s="75">
        <v>20</v>
      </c>
      <c r="S46" s="82">
        <f t="shared" si="6"/>
        <v>161</v>
      </c>
      <c r="T46" s="72">
        <v>2024</v>
      </c>
    </row>
    <row r="47" spans="1:20" s="45" customFormat="1" ht="51">
      <c r="A47" s="69" t="s">
        <v>37</v>
      </c>
      <c r="B47" s="69">
        <v>1</v>
      </c>
      <c r="C47" s="69">
        <v>1</v>
      </c>
      <c r="D47" s="69">
        <v>1</v>
      </c>
      <c r="E47" s="69">
        <v>0</v>
      </c>
      <c r="F47" s="69">
        <v>6</v>
      </c>
      <c r="G47" s="85">
        <v>3</v>
      </c>
      <c r="H47" s="78" t="s">
        <v>73</v>
      </c>
      <c r="I47" s="75" t="s">
        <v>68</v>
      </c>
      <c r="J47" s="75">
        <v>0</v>
      </c>
      <c r="K47" s="75">
        <v>0</v>
      </c>
      <c r="L47" s="79">
        <v>345.2</v>
      </c>
      <c r="M47" s="84">
        <v>1380.7</v>
      </c>
      <c r="N47" s="84">
        <v>1380.7</v>
      </c>
      <c r="O47" s="79">
        <v>1380.7</v>
      </c>
      <c r="P47" s="79">
        <v>1380.7</v>
      </c>
      <c r="Q47" s="79">
        <v>1380.7</v>
      </c>
      <c r="R47" s="79">
        <v>1380.7</v>
      </c>
      <c r="S47" s="82">
        <f t="shared" si="6"/>
        <v>8629.4</v>
      </c>
      <c r="T47" s="72">
        <v>2024</v>
      </c>
    </row>
    <row r="48" spans="1:20" s="45" customFormat="1" ht="25.5">
      <c r="A48" s="69" t="s">
        <v>37</v>
      </c>
      <c r="B48" s="69">
        <v>1</v>
      </c>
      <c r="C48" s="69">
        <v>1</v>
      </c>
      <c r="D48" s="69">
        <v>1</v>
      </c>
      <c r="E48" s="69">
        <v>0</v>
      </c>
      <c r="F48" s="69">
        <v>6</v>
      </c>
      <c r="G48" s="85"/>
      <c r="H48" s="78" t="s">
        <v>74</v>
      </c>
      <c r="I48" s="75" t="s">
        <v>79</v>
      </c>
      <c r="J48" s="75">
        <v>0</v>
      </c>
      <c r="K48" s="75">
        <v>0</v>
      </c>
      <c r="L48" s="80">
        <v>1</v>
      </c>
      <c r="M48" s="75">
        <v>0</v>
      </c>
      <c r="N48" s="75">
        <v>1</v>
      </c>
      <c r="O48" s="75">
        <v>0</v>
      </c>
      <c r="P48" s="75">
        <v>1</v>
      </c>
      <c r="Q48" s="75">
        <v>0</v>
      </c>
      <c r="R48" s="75">
        <v>1</v>
      </c>
      <c r="S48" s="82">
        <f t="shared" si="6"/>
        <v>4</v>
      </c>
      <c r="T48" s="72">
        <v>2024</v>
      </c>
    </row>
    <row r="49" spans="1:20" s="45" customFormat="1" ht="38.25">
      <c r="A49" s="69" t="s">
        <v>37</v>
      </c>
      <c r="B49" s="69">
        <v>1</v>
      </c>
      <c r="C49" s="69">
        <v>1</v>
      </c>
      <c r="D49" s="69">
        <v>1</v>
      </c>
      <c r="E49" s="69">
        <v>0</v>
      </c>
      <c r="F49" s="69">
        <v>6</v>
      </c>
      <c r="G49" s="85"/>
      <c r="H49" s="78" t="s">
        <v>75</v>
      </c>
      <c r="I49" s="75" t="s">
        <v>79</v>
      </c>
      <c r="J49" s="75">
        <v>0</v>
      </c>
      <c r="K49" s="75">
        <v>0</v>
      </c>
      <c r="L49" s="75">
        <v>8474</v>
      </c>
      <c r="M49" s="75">
        <v>7550</v>
      </c>
      <c r="N49" s="75">
        <v>7498</v>
      </c>
      <c r="O49" s="75">
        <v>7451</v>
      </c>
      <c r="P49" s="75">
        <v>7399</v>
      </c>
      <c r="Q49" s="75">
        <v>7354</v>
      </c>
      <c r="R49" s="75">
        <v>7305</v>
      </c>
      <c r="S49" s="82">
        <f t="shared" si="6"/>
        <v>53031</v>
      </c>
      <c r="T49" s="72">
        <v>2024</v>
      </c>
    </row>
    <row r="50" spans="1:20" s="74" customFormat="1" ht="37.5" customHeight="1">
      <c r="A50" s="69" t="s">
        <v>37</v>
      </c>
      <c r="B50" s="69">
        <v>1</v>
      </c>
      <c r="C50" s="69">
        <v>1</v>
      </c>
      <c r="D50" s="69">
        <v>2</v>
      </c>
      <c r="E50" s="69">
        <v>0</v>
      </c>
      <c r="F50" s="69">
        <v>0</v>
      </c>
      <c r="G50" s="72">
        <v>3</v>
      </c>
      <c r="H50" s="71" t="s">
        <v>53</v>
      </c>
      <c r="I50" s="72" t="s">
        <v>68</v>
      </c>
      <c r="J50" s="73">
        <f>J53+J55</f>
        <v>15658.4</v>
      </c>
      <c r="K50" s="73">
        <f>K53+K55</f>
        <v>38081.399999999994</v>
      </c>
      <c r="L50" s="73">
        <f>L53+L55</f>
        <v>13497.5</v>
      </c>
      <c r="M50" s="75">
        <v>0</v>
      </c>
      <c r="N50" s="73">
        <f>N57</f>
        <v>400</v>
      </c>
      <c r="O50" s="73">
        <f>O57</f>
        <v>800</v>
      </c>
      <c r="P50" s="73">
        <f>P57</f>
        <v>1200</v>
      </c>
      <c r="Q50" s="73">
        <f>Q57+Q53</f>
        <v>1400</v>
      </c>
      <c r="R50" s="73">
        <f>R57+R53</f>
        <v>3000</v>
      </c>
      <c r="S50" s="73">
        <f>SUM(J50:R50)</f>
        <v>74037.29999999999</v>
      </c>
      <c r="T50" s="72">
        <v>2024</v>
      </c>
    </row>
    <row r="51" spans="1:20" s="77" customFormat="1" ht="38.25">
      <c r="A51" s="69" t="s">
        <v>37</v>
      </c>
      <c r="B51" s="69">
        <v>1</v>
      </c>
      <c r="C51" s="69">
        <v>1</v>
      </c>
      <c r="D51" s="69">
        <v>2</v>
      </c>
      <c r="E51" s="69">
        <v>0</v>
      </c>
      <c r="F51" s="69">
        <v>0</v>
      </c>
      <c r="G51" s="75"/>
      <c r="H51" s="78" t="s">
        <v>15</v>
      </c>
      <c r="I51" s="75" t="s">
        <v>79</v>
      </c>
      <c r="J51" s="75">
        <v>120</v>
      </c>
      <c r="K51" s="75">
        <v>120</v>
      </c>
      <c r="L51" s="75">
        <v>120</v>
      </c>
      <c r="M51" s="75">
        <v>120</v>
      </c>
      <c r="N51" s="75">
        <v>120</v>
      </c>
      <c r="O51" s="75">
        <v>125</v>
      </c>
      <c r="P51" s="75">
        <v>130</v>
      </c>
      <c r="Q51" s="75">
        <v>135</v>
      </c>
      <c r="R51" s="75">
        <v>140</v>
      </c>
      <c r="S51" s="75">
        <f>J51+K51+L51+M51+N51+O51+P51+Q51+R51</f>
        <v>1130</v>
      </c>
      <c r="T51" s="72">
        <v>2024</v>
      </c>
    </row>
    <row r="52" spans="1:20" s="77" customFormat="1" ht="78.75" customHeight="1">
      <c r="A52" s="69" t="s">
        <v>37</v>
      </c>
      <c r="B52" s="69">
        <v>1</v>
      </c>
      <c r="C52" s="69">
        <v>1</v>
      </c>
      <c r="D52" s="69">
        <v>2</v>
      </c>
      <c r="E52" s="69">
        <v>0</v>
      </c>
      <c r="F52" s="69">
        <v>0</v>
      </c>
      <c r="G52" s="75"/>
      <c r="H52" s="78" t="s">
        <v>17</v>
      </c>
      <c r="I52" s="75" t="s">
        <v>79</v>
      </c>
      <c r="J52" s="75">
        <v>12</v>
      </c>
      <c r="K52" s="75">
        <v>12</v>
      </c>
      <c r="L52" s="75">
        <v>12</v>
      </c>
      <c r="M52" s="75">
        <v>12</v>
      </c>
      <c r="N52" s="75">
        <v>12</v>
      </c>
      <c r="O52" s="75">
        <v>13</v>
      </c>
      <c r="P52" s="75">
        <v>13</v>
      </c>
      <c r="Q52" s="75">
        <v>13</v>
      </c>
      <c r="R52" s="75">
        <v>14</v>
      </c>
      <c r="S52" s="75">
        <f aca="true" t="shared" si="7" ref="S52:S58">J52+K52+L52+M52+N52+O52+P52+Q52+R52</f>
        <v>113</v>
      </c>
      <c r="T52" s="72">
        <v>2024</v>
      </c>
    </row>
    <row r="53" spans="1:20" s="77" customFormat="1" ht="51">
      <c r="A53" s="69" t="s">
        <v>37</v>
      </c>
      <c r="B53" s="69">
        <v>1</v>
      </c>
      <c r="C53" s="69">
        <v>1</v>
      </c>
      <c r="D53" s="69">
        <v>2</v>
      </c>
      <c r="E53" s="69">
        <v>0</v>
      </c>
      <c r="F53" s="69">
        <v>1</v>
      </c>
      <c r="G53" s="75">
        <v>3</v>
      </c>
      <c r="H53" s="86" t="s">
        <v>72</v>
      </c>
      <c r="I53" s="75" t="s">
        <v>68</v>
      </c>
      <c r="J53" s="84">
        <v>11850</v>
      </c>
      <c r="K53" s="84">
        <f>11500+4088.3</f>
        <v>15588.3</v>
      </c>
      <c r="L53" s="84">
        <v>13497.5</v>
      </c>
      <c r="M53" s="75">
        <v>0</v>
      </c>
      <c r="N53" s="75">
        <v>0</v>
      </c>
      <c r="O53" s="75">
        <v>0</v>
      </c>
      <c r="P53" s="75">
        <v>0</v>
      </c>
      <c r="Q53" s="84">
        <v>1000</v>
      </c>
      <c r="R53" s="84">
        <v>2200</v>
      </c>
      <c r="S53" s="75">
        <f t="shared" si="7"/>
        <v>44135.8</v>
      </c>
      <c r="T53" s="72">
        <v>2024</v>
      </c>
    </row>
    <row r="54" spans="1:20" s="77" customFormat="1" ht="38.25">
      <c r="A54" s="69" t="s">
        <v>37</v>
      </c>
      <c r="B54" s="69">
        <v>1</v>
      </c>
      <c r="C54" s="69">
        <v>1</v>
      </c>
      <c r="D54" s="69">
        <v>2</v>
      </c>
      <c r="E54" s="69">
        <v>0</v>
      </c>
      <c r="F54" s="69">
        <v>1</v>
      </c>
      <c r="G54" s="75"/>
      <c r="H54" s="78" t="s">
        <v>7</v>
      </c>
      <c r="I54" s="75" t="s">
        <v>79</v>
      </c>
      <c r="J54" s="75">
        <v>3</v>
      </c>
      <c r="K54" s="75">
        <v>4</v>
      </c>
      <c r="L54" s="75">
        <v>3</v>
      </c>
      <c r="M54" s="75">
        <v>0</v>
      </c>
      <c r="N54" s="75">
        <v>0</v>
      </c>
      <c r="O54" s="75">
        <v>0</v>
      </c>
      <c r="P54" s="75">
        <v>0</v>
      </c>
      <c r="Q54" s="75">
        <v>1</v>
      </c>
      <c r="R54" s="75">
        <v>2</v>
      </c>
      <c r="S54" s="75">
        <f t="shared" si="7"/>
        <v>13</v>
      </c>
      <c r="T54" s="72">
        <v>2024</v>
      </c>
    </row>
    <row r="55" spans="1:20" s="77" customFormat="1" ht="81.75" customHeight="1">
      <c r="A55" s="69" t="s">
        <v>37</v>
      </c>
      <c r="B55" s="69">
        <v>1</v>
      </c>
      <c r="C55" s="69">
        <v>1</v>
      </c>
      <c r="D55" s="69">
        <v>2</v>
      </c>
      <c r="E55" s="69">
        <v>0</v>
      </c>
      <c r="F55" s="69">
        <v>2</v>
      </c>
      <c r="G55" s="75">
        <v>3</v>
      </c>
      <c r="H55" s="78" t="s">
        <v>54</v>
      </c>
      <c r="I55" s="75" t="s">
        <v>68</v>
      </c>
      <c r="J55" s="84">
        <v>3808.4</v>
      </c>
      <c r="K55" s="84">
        <v>22493.1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f t="shared" si="7"/>
        <v>26301.5</v>
      </c>
      <c r="T55" s="72">
        <v>2019</v>
      </c>
    </row>
    <row r="56" spans="1:20" s="77" customFormat="1" ht="38.25">
      <c r="A56" s="69" t="s">
        <v>37</v>
      </c>
      <c r="B56" s="69">
        <v>1</v>
      </c>
      <c r="C56" s="69">
        <v>1</v>
      </c>
      <c r="D56" s="69">
        <v>2</v>
      </c>
      <c r="E56" s="69">
        <v>0</v>
      </c>
      <c r="F56" s="69">
        <v>2</v>
      </c>
      <c r="G56" s="75"/>
      <c r="H56" s="78" t="s">
        <v>8</v>
      </c>
      <c r="I56" s="75" t="s">
        <v>79</v>
      </c>
      <c r="J56" s="75">
        <v>1</v>
      </c>
      <c r="K56" s="75">
        <v>3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f t="shared" si="7"/>
        <v>4</v>
      </c>
      <c r="T56" s="72">
        <v>2019</v>
      </c>
    </row>
    <row r="57" spans="1:20" s="77" customFormat="1" ht="25.5">
      <c r="A57" s="69" t="s">
        <v>37</v>
      </c>
      <c r="B57" s="69">
        <v>1</v>
      </c>
      <c r="C57" s="69">
        <v>1</v>
      </c>
      <c r="D57" s="69">
        <v>2</v>
      </c>
      <c r="E57" s="69">
        <v>0</v>
      </c>
      <c r="F57" s="69">
        <v>3</v>
      </c>
      <c r="G57" s="75">
        <v>3</v>
      </c>
      <c r="H57" s="78" t="s">
        <v>161</v>
      </c>
      <c r="I57" s="75" t="s">
        <v>68</v>
      </c>
      <c r="J57" s="75">
        <v>0</v>
      </c>
      <c r="K57" s="75">
        <v>0</v>
      </c>
      <c r="L57" s="75">
        <v>0</v>
      </c>
      <c r="M57" s="75">
        <v>0</v>
      </c>
      <c r="N57" s="75">
        <v>400</v>
      </c>
      <c r="O57" s="75">
        <v>800</v>
      </c>
      <c r="P57" s="75">
        <v>1200</v>
      </c>
      <c r="Q57" s="75">
        <v>400</v>
      </c>
      <c r="R57" s="75">
        <v>800</v>
      </c>
      <c r="S57" s="75">
        <f t="shared" si="7"/>
        <v>3600</v>
      </c>
      <c r="T57" s="72">
        <v>2024</v>
      </c>
    </row>
    <row r="58" spans="1:20" s="77" customFormat="1" ht="38.25">
      <c r="A58" s="69" t="s">
        <v>37</v>
      </c>
      <c r="B58" s="69">
        <v>1</v>
      </c>
      <c r="C58" s="69">
        <v>1</v>
      </c>
      <c r="D58" s="69">
        <v>2</v>
      </c>
      <c r="E58" s="69">
        <v>0</v>
      </c>
      <c r="F58" s="69">
        <v>3</v>
      </c>
      <c r="G58" s="75"/>
      <c r="H58" s="78" t="s">
        <v>162</v>
      </c>
      <c r="I58" s="75" t="s">
        <v>79</v>
      </c>
      <c r="J58" s="75">
        <v>0</v>
      </c>
      <c r="K58" s="75">
        <v>0</v>
      </c>
      <c r="L58" s="75">
        <v>0</v>
      </c>
      <c r="M58" s="75">
        <v>0</v>
      </c>
      <c r="N58" s="75">
        <v>2</v>
      </c>
      <c r="O58" s="75">
        <v>4</v>
      </c>
      <c r="P58" s="75">
        <v>6</v>
      </c>
      <c r="Q58" s="75">
        <v>2</v>
      </c>
      <c r="R58" s="75">
        <v>4</v>
      </c>
      <c r="S58" s="75">
        <f t="shared" si="7"/>
        <v>18</v>
      </c>
      <c r="T58" s="72">
        <v>2024</v>
      </c>
    </row>
    <row r="59" spans="1:20" s="74" customFormat="1" ht="25.5">
      <c r="A59" s="69" t="s">
        <v>37</v>
      </c>
      <c r="B59" s="69">
        <v>1</v>
      </c>
      <c r="C59" s="69">
        <v>1</v>
      </c>
      <c r="D59" s="69">
        <v>3</v>
      </c>
      <c r="E59" s="69">
        <v>0</v>
      </c>
      <c r="F59" s="69">
        <v>0</v>
      </c>
      <c r="G59" s="72">
        <v>3</v>
      </c>
      <c r="H59" s="71" t="s">
        <v>32</v>
      </c>
      <c r="I59" s="72" t="s">
        <v>68</v>
      </c>
      <c r="J59" s="73">
        <f>J64+J75</f>
        <v>4960</v>
      </c>
      <c r="K59" s="73">
        <f>K64</f>
        <v>2250</v>
      </c>
      <c r="L59" s="73">
        <f aca="true" t="shared" si="8" ref="L59:R59">L64+L75</f>
        <v>17012.8</v>
      </c>
      <c r="M59" s="73">
        <f t="shared" si="8"/>
        <v>2043.3</v>
      </c>
      <c r="N59" s="73">
        <f t="shared" si="8"/>
        <v>17325</v>
      </c>
      <c r="O59" s="73">
        <f t="shared" si="8"/>
        <v>19121.4</v>
      </c>
      <c r="P59" s="73">
        <f t="shared" si="8"/>
        <v>0</v>
      </c>
      <c r="Q59" s="73">
        <f t="shared" si="8"/>
        <v>24550</v>
      </c>
      <c r="R59" s="73">
        <f t="shared" si="8"/>
        <v>25530</v>
      </c>
      <c r="S59" s="73">
        <f>SUM(J59:R59)</f>
        <v>112792.5</v>
      </c>
      <c r="T59" s="72">
        <v>2024</v>
      </c>
    </row>
    <row r="60" spans="1:20" s="77" customFormat="1" ht="25.5">
      <c r="A60" s="69" t="s">
        <v>37</v>
      </c>
      <c r="B60" s="69">
        <v>1</v>
      </c>
      <c r="C60" s="69">
        <v>1</v>
      </c>
      <c r="D60" s="69">
        <v>3</v>
      </c>
      <c r="E60" s="69">
        <v>0</v>
      </c>
      <c r="F60" s="69">
        <v>0</v>
      </c>
      <c r="G60" s="75"/>
      <c r="H60" s="78" t="s">
        <v>55</v>
      </c>
      <c r="I60" s="75" t="s">
        <v>79</v>
      </c>
      <c r="J60" s="75">
        <v>1052</v>
      </c>
      <c r="K60" s="75">
        <v>1100</v>
      </c>
      <c r="L60" s="75">
        <v>1486</v>
      </c>
      <c r="M60" s="75">
        <v>1500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80">
        <f>R60</f>
        <v>0</v>
      </c>
      <c r="T60" s="72">
        <v>2019</v>
      </c>
    </row>
    <row r="61" spans="1:20" s="77" customFormat="1" ht="25.5">
      <c r="A61" s="69" t="s">
        <v>37</v>
      </c>
      <c r="B61" s="69">
        <v>1</v>
      </c>
      <c r="C61" s="69">
        <v>1</v>
      </c>
      <c r="D61" s="69">
        <v>3</v>
      </c>
      <c r="E61" s="69">
        <v>0</v>
      </c>
      <c r="F61" s="69">
        <v>0</v>
      </c>
      <c r="G61" s="75"/>
      <c r="H61" s="78" t="s">
        <v>25</v>
      </c>
      <c r="I61" s="75" t="s">
        <v>79</v>
      </c>
      <c r="J61" s="75">
        <v>19</v>
      </c>
      <c r="K61" s="75">
        <v>25</v>
      </c>
      <c r="L61" s="75">
        <v>20</v>
      </c>
      <c r="M61" s="75">
        <v>60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80">
        <f aca="true" t="shared" si="9" ref="S61:S67">J61+K61+L61+M61+N61+O61+P61+Q61+R61</f>
        <v>124</v>
      </c>
      <c r="T61" s="72">
        <v>2019</v>
      </c>
    </row>
    <row r="62" spans="1:20" s="77" customFormat="1" ht="25.5">
      <c r="A62" s="69" t="s">
        <v>37</v>
      </c>
      <c r="B62" s="69">
        <v>1</v>
      </c>
      <c r="C62" s="69">
        <v>1</v>
      </c>
      <c r="D62" s="69">
        <v>3</v>
      </c>
      <c r="E62" s="69">
        <v>0</v>
      </c>
      <c r="F62" s="69">
        <v>0</v>
      </c>
      <c r="G62" s="75"/>
      <c r="H62" s="78" t="s">
        <v>165</v>
      </c>
      <c r="I62" s="75" t="s">
        <v>79</v>
      </c>
      <c r="J62" s="75">
        <v>0</v>
      </c>
      <c r="K62" s="75">
        <v>0</v>
      </c>
      <c r="L62" s="75">
        <v>0</v>
      </c>
      <c r="M62" s="75">
        <v>0</v>
      </c>
      <c r="N62" s="75">
        <v>1285</v>
      </c>
      <c r="O62" s="75">
        <v>1290</v>
      </c>
      <c r="P62" s="75">
        <v>1292</v>
      </c>
      <c r="Q62" s="75">
        <v>1295</v>
      </c>
      <c r="R62" s="75">
        <v>1297</v>
      </c>
      <c r="S62" s="80">
        <f t="shared" si="9"/>
        <v>6459</v>
      </c>
      <c r="T62" s="72">
        <v>2024</v>
      </c>
    </row>
    <row r="63" spans="1:20" s="77" customFormat="1" ht="51">
      <c r="A63" s="69" t="s">
        <v>37</v>
      </c>
      <c r="B63" s="69">
        <v>1</v>
      </c>
      <c r="C63" s="69">
        <v>1</v>
      </c>
      <c r="D63" s="69">
        <v>3</v>
      </c>
      <c r="E63" s="69">
        <v>0</v>
      </c>
      <c r="F63" s="69">
        <v>0</v>
      </c>
      <c r="G63" s="75"/>
      <c r="H63" s="78" t="s">
        <v>170</v>
      </c>
      <c r="I63" s="75" t="s">
        <v>79</v>
      </c>
      <c r="J63" s="75">
        <v>0</v>
      </c>
      <c r="K63" s="75">
        <v>0</v>
      </c>
      <c r="L63" s="75">
        <v>0</v>
      </c>
      <c r="M63" s="75">
        <v>0</v>
      </c>
      <c r="N63" s="75">
        <v>2</v>
      </c>
      <c r="O63" s="75">
        <v>6</v>
      </c>
      <c r="P63" s="75">
        <v>7</v>
      </c>
      <c r="Q63" s="75">
        <v>8</v>
      </c>
      <c r="R63" s="75">
        <v>9</v>
      </c>
      <c r="S63" s="80">
        <f>SUM(J63:R63)</f>
        <v>32</v>
      </c>
      <c r="T63" s="72">
        <v>2024</v>
      </c>
    </row>
    <row r="64" spans="1:20" s="77" customFormat="1" ht="25.5">
      <c r="A64" s="69" t="s">
        <v>37</v>
      </c>
      <c r="B64" s="69">
        <v>1</v>
      </c>
      <c r="C64" s="69">
        <v>1</v>
      </c>
      <c r="D64" s="69">
        <v>3</v>
      </c>
      <c r="E64" s="69">
        <v>0</v>
      </c>
      <c r="F64" s="69">
        <v>1</v>
      </c>
      <c r="G64" s="75">
        <v>3</v>
      </c>
      <c r="H64" s="78" t="s">
        <v>56</v>
      </c>
      <c r="I64" s="75" t="s">
        <v>68</v>
      </c>
      <c r="J64" s="84">
        <v>1650</v>
      </c>
      <c r="K64" s="84">
        <v>2250</v>
      </c>
      <c r="L64" s="84">
        <v>796.4</v>
      </c>
      <c r="M64" s="84">
        <v>2043.3</v>
      </c>
      <c r="N64" s="75">
        <v>0</v>
      </c>
      <c r="O64" s="75">
        <v>0</v>
      </c>
      <c r="P64" s="75">
        <v>0</v>
      </c>
      <c r="Q64" s="75">
        <v>0</v>
      </c>
      <c r="R64" s="75">
        <v>0</v>
      </c>
      <c r="S64" s="80">
        <f t="shared" si="9"/>
        <v>6739.7</v>
      </c>
      <c r="T64" s="72">
        <v>2019</v>
      </c>
    </row>
    <row r="65" spans="1:20" s="77" customFormat="1" ht="25.5">
      <c r="A65" s="69" t="s">
        <v>37</v>
      </c>
      <c r="B65" s="69">
        <v>1</v>
      </c>
      <c r="C65" s="69">
        <v>1</v>
      </c>
      <c r="D65" s="69">
        <v>3</v>
      </c>
      <c r="E65" s="69">
        <v>0</v>
      </c>
      <c r="F65" s="69">
        <v>1</v>
      </c>
      <c r="G65" s="75"/>
      <c r="H65" s="78" t="s">
        <v>26</v>
      </c>
      <c r="I65" s="75" t="s">
        <v>79</v>
      </c>
      <c r="J65" s="75">
        <v>64</v>
      </c>
      <c r="K65" s="75">
        <v>29</v>
      </c>
      <c r="L65" s="75">
        <v>44</v>
      </c>
      <c r="M65" s="75">
        <v>70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80">
        <f t="shared" si="9"/>
        <v>207</v>
      </c>
      <c r="T65" s="72">
        <v>2019</v>
      </c>
    </row>
    <row r="66" spans="1:20" s="77" customFormat="1" ht="25.5">
      <c r="A66" s="69" t="s">
        <v>37</v>
      </c>
      <c r="B66" s="69">
        <v>1</v>
      </c>
      <c r="C66" s="69">
        <v>1</v>
      </c>
      <c r="D66" s="69">
        <v>3</v>
      </c>
      <c r="E66" s="69">
        <v>0</v>
      </c>
      <c r="F66" s="69">
        <v>1</v>
      </c>
      <c r="G66" s="75"/>
      <c r="H66" s="78" t="s">
        <v>6</v>
      </c>
      <c r="I66" s="75" t="s">
        <v>79</v>
      </c>
      <c r="J66" s="75">
        <v>28</v>
      </c>
      <c r="K66" s="75">
        <v>112</v>
      </c>
      <c r="L66" s="75">
        <v>120</v>
      </c>
      <c r="M66" s="75">
        <v>113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80">
        <f t="shared" si="9"/>
        <v>373</v>
      </c>
      <c r="T66" s="72">
        <v>2019</v>
      </c>
    </row>
    <row r="67" spans="1:20" s="77" customFormat="1" ht="51">
      <c r="A67" s="69" t="s">
        <v>37</v>
      </c>
      <c r="B67" s="69">
        <v>1</v>
      </c>
      <c r="C67" s="69">
        <v>1</v>
      </c>
      <c r="D67" s="69">
        <v>3</v>
      </c>
      <c r="E67" s="69">
        <v>0</v>
      </c>
      <c r="F67" s="69">
        <v>1</v>
      </c>
      <c r="G67" s="75"/>
      <c r="H67" s="78" t="s">
        <v>158</v>
      </c>
      <c r="I67" s="75" t="s">
        <v>79</v>
      </c>
      <c r="J67" s="75">
        <v>0</v>
      </c>
      <c r="K67" s="75">
        <v>0</v>
      </c>
      <c r="L67" s="75">
        <v>0</v>
      </c>
      <c r="M67" s="75">
        <v>0</v>
      </c>
      <c r="N67" s="75">
        <v>2</v>
      </c>
      <c r="O67" s="75">
        <v>12</v>
      </c>
      <c r="P67" s="75">
        <v>10</v>
      </c>
      <c r="Q67" s="75">
        <v>9</v>
      </c>
      <c r="R67" s="75">
        <v>8</v>
      </c>
      <c r="S67" s="80">
        <f t="shared" si="9"/>
        <v>41</v>
      </c>
      <c r="T67" s="72">
        <v>2024</v>
      </c>
    </row>
    <row r="68" spans="1:20" s="77" customFormat="1" ht="38.25">
      <c r="A68" s="69" t="s">
        <v>37</v>
      </c>
      <c r="B68" s="69">
        <v>1</v>
      </c>
      <c r="C68" s="69">
        <v>1</v>
      </c>
      <c r="D68" s="69">
        <v>3</v>
      </c>
      <c r="E68" s="69">
        <v>0</v>
      </c>
      <c r="F68" s="69">
        <v>2</v>
      </c>
      <c r="G68" s="75"/>
      <c r="H68" s="78" t="s">
        <v>57</v>
      </c>
      <c r="I68" s="75" t="s">
        <v>11</v>
      </c>
      <c r="J68" s="75" t="s">
        <v>12</v>
      </c>
      <c r="K68" s="75" t="s">
        <v>12</v>
      </c>
      <c r="L68" s="75" t="s">
        <v>12</v>
      </c>
      <c r="M68" s="75" t="s">
        <v>12</v>
      </c>
      <c r="N68" s="75" t="s">
        <v>151</v>
      </c>
      <c r="O68" s="75" t="s">
        <v>151</v>
      </c>
      <c r="P68" s="75" t="s">
        <v>151</v>
      </c>
      <c r="Q68" s="75" t="s">
        <v>151</v>
      </c>
      <c r="R68" s="75" t="s">
        <v>151</v>
      </c>
      <c r="S68" s="75" t="s">
        <v>12</v>
      </c>
      <c r="T68" s="72">
        <v>2019</v>
      </c>
    </row>
    <row r="69" spans="1:20" s="77" customFormat="1" ht="25.5">
      <c r="A69" s="69" t="s">
        <v>37</v>
      </c>
      <c r="B69" s="69">
        <v>1</v>
      </c>
      <c r="C69" s="69">
        <v>1</v>
      </c>
      <c r="D69" s="69">
        <v>3</v>
      </c>
      <c r="E69" s="69">
        <v>0</v>
      </c>
      <c r="F69" s="69">
        <v>2</v>
      </c>
      <c r="G69" s="75"/>
      <c r="H69" s="78" t="s">
        <v>58</v>
      </c>
      <c r="I69" s="75" t="s">
        <v>79</v>
      </c>
      <c r="J69" s="75">
        <v>14</v>
      </c>
      <c r="K69" s="75">
        <v>11</v>
      </c>
      <c r="L69" s="75">
        <v>20</v>
      </c>
      <c r="M69" s="75">
        <v>19</v>
      </c>
      <c r="N69" s="75">
        <v>0</v>
      </c>
      <c r="O69" s="75">
        <v>0</v>
      </c>
      <c r="P69" s="75">
        <v>0</v>
      </c>
      <c r="Q69" s="75">
        <v>0</v>
      </c>
      <c r="R69" s="75">
        <v>0</v>
      </c>
      <c r="S69" s="80">
        <f>J69+K69+L69+M69+N69+O69+P69+Q69+R69</f>
        <v>64</v>
      </c>
      <c r="T69" s="72">
        <v>2019</v>
      </c>
    </row>
    <row r="70" spans="1:20" s="77" customFormat="1" ht="51">
      <c r="A70" s="69" t="s">
        <v>37</v>
      </c>
      <c r="B70" s="69">
        <v>1</v>
      </c>
      <c r="C70" s="69">
        <v>1</v>
      </c>
      <c r="D70" s="69">
        <v>3</v>
      </c>
      <c r="E70" s="69">
        <v>0</v>
      </c>
      <c r="F70" s="69">
        <v>3</v>
      </c>
      <c r="G70" s="75"/>
      <c r="H70" s="78" t="s">
        <v>70</v>
      </c>
      <c r="I70" s="75" t="s">
        <v>11</v>
      </c>
      <c r="J70" s="75" t="s">
        <v>12</v>
      </c>
      <c r="K70" s="75" t="s">
        <v>12</v>
      </c>
      <c r="L70" s="75" t="s">
        <v>12</v>
      </c>
      <c r="M70" s="75" t="s">
        <v>12</v>
      </c>
      <c r="N70" s="75" t="s">
        <v>151</v>
      </c>
      <c r="O70" s="75" t="s">
        <v>151</v>
      </c>
      <c r="P70" s="75" t="s">
        <v>151</v>
      </c>
      <c r="Q70" s="75" t="s">
        <v>151</v>
      </c>
      <c r="R70" s="75" t="s">
        <v>151</v>
      </c>
      <c r="S70" s="75" t="s">
        <v>12</v>
      </c>
      <c r="T70" s="72">
        <v>2019</v>
      </c>
    </row>
    <row r="71" spans="1:20" s="77" customFormat="1" ht="25.5">
      <c r="A71" s="69" t="s">
        <v>37</v>
      </c>
      <c r="B71" s="69">
        <v>1</v>
      </c>
      <c r="C71" s="69">
        <v>1</v>
      </c>
      <c r="D71" s="69">
        <v>3</v>
      </c>
      <c r="E71" s="69">
        <v>0</v>
      </c>
      <c r="F71" s="69">
        <v>3</v>
      </c>
      <c r="G71" s="75"/>
      <c r="H71" s="78" t="s">
        <v>59</v>
      </c>
      <c r="I71" s="75" t="s">
        <v>79</v>
      </c>
      <c r="J71" s="75">
        <v>649</v>
      </c>
      <c r="K71" s="75">
        <v>1988</v>
      </c>
      <c r="L71" s="75">
        <v>1900</v>
      </c>
      <c r="M71" s="75">
        <v>1800</v>
      </c>
      <c r="N71" s="75">
        <v>0</v>
      </c>
      <c r="O71" s="75">
        <v>0</v>
      </c>
      <c r="P71" s="75">
        <v>0</v>
      </c>
      <c r="Q71" s="75">
        <v>0</v>
      </c>
      <c r="R71" s="75">
        <v>0</v>
      </c>
      <c r="S71" s="80">
        <f>J71+K71+L71+M71+N71+O71+P71+Q71+R71</f>
        <v>6337</v>
      </c>
      <c r="T71" s="72">
        <v>2019</v>
      </c>
    </row>
    <row r="72" spans="1:20" s="45" customFormat="1" ht="25.5">
      <c r="A72" s="69" t="s">
        <v>37</v>
      </c>
      <c r="B72" s="69">
        <v>1</v>
      </c>
      <c r="C72" s="69">
        <v>1</v>
      </c>
      <c r="D72" s="69">
        <v>3</v>
      </c>
      <c r="E72" s="69">
        <v>0</v>
      </c>
      <c r="F72" s="69">
        <v>3</v>
      </c>
      <c r="G72" s="85"/>
      <c r="H72" s="78" t="s">
        <v>60</v>
      </c>
      <c r="I72" s="75" t="s">
        <v>79</v>
      </c>
      <c r="J72" s="87">
        <v>150</v>
      </c>
      <c r="K72" s="87">
        <v>0</v>
      </c>
      <c r="L72" s="87">
        <v>0</v>
      </c>
      <c r="M72" s="87">
        <v>0</v>
      </c>
      <c r="N72" s="87">
        <v>0</v>
      </c>
      <c r="O72" s="87">
        <v>0</v>
      </c>
      <c r="P72" s="87">
        <v>0</v>
      </c>
      <c r="Q72" s="87">
        <v>0</v>
      </c>
      <c r="R72" s="87">
        <v>0</v>
      </c>
      <c r="S72" s="87">
        <f>SUM(J72:R72)</f>
        <v>150</v>
      </c>
      <c r="T72" s="72">
        <v>2016</v>
      </c>
    </row>
    <row r="73" spans="1:20" s="45" customFormat="1" ht="65.25" customHeight="1">
      <c r="A73" s="69" t="s">
        <v>37</v>
      </c>
      <c r="B73" s="69">
        <v>1</v>
      </c>
      <c r="C73" s="69">
        <v>1</v>
      </c>
      <c r="D73" s="69">
        <v>3</v>
      </c>
      <c r="E73" s="69">
        <v>0</v>
      </c>
      <c r="F73" s="69">
        <v>4</v>
      </c>
      <c r="G73" s="85"/>
      <c r="H73" s="78" t="s">
        <v>61</v>
      </c>
      <c r="I73" s="75" t="s">
        <v>11</v>
      </c>
      <c r="J73" s="75" t="s">
        <v>12</v>
      </c>
      <c r="K73" s="75" t="s">
        <v>12</v>
      </c>
      <c r="L73" s="75" t="s">
        <v>12</v>
      </c>
      <c r="M73" s="75" t="s">
        <v>12</v>
      </c>
      <c r="N73" s="75" t="s">
        <v>151</v>
      </c>
      <c r="O73" s="75" t="s">
        <v>151</v>
      </c>
      <c r="P73" s="75" t="s">
        <v>151</v>
      </c>
      <c r="Q73" s="75" t="s">
        <v>151</v>
      </c>
      <c r="R73" s="75" t="s">
        <v>151</v>
      </c>
      <c r="S73" s="75" t="s">
        <v>12</v>
      </c>
      <c r="T73" s="72">
        <v>2019</v>
      </c>
    </row>
    <row r="74" spans="1:20" s="45" customFormat="1" ht="51" customHeight="1">
      <c r="A74" s="69" t="s">
        <v>37</v>
      </c>
      <c r="B74" s="69">
        <v>1</v>
      </c>
      <c r="C74" s="69">
        <v>1</v>
      </c>
      <c r="D74" s="69">
        <v>3</v>
      </c>
      <c r="E74" s="69">
        <v>0</v>
      </c>
      <c r="F74" s="69">
        <v>4</v>
      </c>
      <c r="G74" s="85"/>
      <c r="H74" s="78" t="s">
        <v>62</v>
      </c>
      <c r="I74" s="88" t="s">
        <v>157</v>
      </c>
      <c r="J74" s="89">
        <v>4057846</v>
      </c>
      <c r="K74" s="89">
        <v>4178269</v>
      </c>
      <c r="L74" s="89">
        <v>4298692</v>
      </c>
      <c r="M74" s="89">
        <v>4419115</v>
      </c>
      <c r="N74" s="89">
        <v>0</v>
      </c>
      <c r="O74" s="89">
        <v>0</v>
      </c>
      <c r="P74" s="89">
        <v>0</v>
      </c>
      <c r="Q74" s="89">
        <v>0</v>
      </c>
      <c r="R74" s="89">
        <v>0</v>
      </c>
      <c r="S74" s="89">
        <f>M74</f>
        <v>4419115</v>
      </c>
      <c r="T74" s="72">
        <v>2019</v>
      </c>
    </row>
    <row r="75" spans="1:20" s="45" customFormat="1" ht="38.25">
      <c r="A75" s="69" t="s">
        <v>37</v>
      </c>
      <c r="B75" s="69">
        <v>1</v>
      </c>
      <c r="C75" s="69">
        <v>1</v>
      </c>
      <c r="D75" s="69">
        <v>3</v>
      </c>
      <c r="E75" s="69">
        <v>0</v>
      </c>
      <c r="F75" s="69">
        <v>5</v>
      </c>
      <c r="G75" s="85">
        <v>3</v>
      </c>
      <c r="H75" s="78" t="s">
        <v>63</v>
      </c>
      <c r="I75" s="75" t="s">
        <v>68</v>
      </c>
      <c r="J75" s="89">
        <v>3310</v>
      </c>
      <c r="K75" s="89">
        <v>0</v>
      </c>
      <c r="L75" s="89">
        <v>16216.4</v>
      </c>
      <c r="M75" s="89">
        <v>0</v>
      </c>
      <c r="N75" s="89">
        <v>17325</v>
      </c>
      <c r="O75" s="89">
        <v>19121.4</v>
      </c>
      <c r="P75" s="89">
        <v>0</v>
      </c>
      <c r="Q75" s="89">
        <v>24550</v>
      </c>
      <c r="R75" s="89">
        <v>25530</v>
      </c>
      <c r="S75" s="89">
        <f>SUM(J75:R75)</f>
        <v>106052.8</v>
      </c>
      <c r="T75" s="72">
        <v>2024</v>
      </c>
    </row>
    <row r="76" spans="1:20" s="45" customFormat="1" ht="51" customHeight="1">
      <c r="A76" s="69" t="s">
        <v>37</v>
      </c>
      <c r="B76" s="69">
        <v>1</v>
      </c>
      <c r="C76" s="69">
        <v>1</v>
      </c>
      <c r="D76" s="69">
        <v>3</v>
      </c>
      <c r="E76" s="69">
        <v>0</v>
      </c>
      <c r="F76" s="69">
        <v>5</v>
      </c>
      <c r="G76" s="85"/>
      <c r="H76" s="78" t="s">
        <v>64</v>
      </c>
      <c r="I76" s="75" t="s">
        <v>79</v>
      </c>
      <c r="J76" s="87">
        <v>1</v>
      </c>
      <c r="K76" s="87">
        <v>0</v>
      </c>
      <c r="L76" s="87">
        <v>10</v>
      </c>
      <c r="M76" s="87">
        <v>0</v>
      </c>
      <c r="N76" s="87">
        <v>3</v>
      </c>
      <c r="O76" s="87">
        <v>7</v>
      </c>
      <c r="P76" s="87">
        <v>0</v>
      </c>
      <c r="Q76" s="87">
        <v>9</v>
      </c>
      <c r="R76" s="87">
        <v>10</v>
      </c>
      <c r="S76" s="87">
        <f>J76+K76+L76+M76+N76+O76+P76+Q76+R76</f>
        <v>40</v>
      </c>
      <c r="T76" s="72">
        <v>2024</v>
      </c>
    </row>
    <row r="77" spans="1:20" s="45" customFormat="1" ht="51" customHeight="1">
      <c r="A77" s="69" t="s">
        <v>37</v>
      </c>
      <c r="B77" s="69">
        <v>1</v>
      </c>
      <c r="C77" s="69">
        <v>1</v>
      </c>
      <c r="D77" s="69">
        <v>3</v>
      </c>
      <c r="E77" s="69">
        <v>0</v>
      </c>
      <c r="F77" s="69">
        <v>6</v>
      </c>
      <c r="G77" s="85"/>
      <c r="H77" s="78" t="s">
        <v>159</v>
      </c>
      <c r="I77" s="75" t="s">
        <v>11</v>
      </c>
      <c r="J77" s="75" t="s">
        <v>151</v>
      </c>
      <c r="K77" s="75" t="s">
        <v>151</v>
      </c>
      <c r="L77" s="75" t="s">
        <v>151</v>
      </c>
      <c r="M77" s="75" t="s">
        <v>151</v>
      </c>
      <c r="N77" s="75" t="s">
        <v>12</v>
      </c>
      <c r="O77" s="75" t="s">
        <v>12</v>
      </c>
      <c r="P77" s="75" t="s">
        <v>12</v>
      </c>
      <c r="Q77" s="75" t="s">
        <v>12</v>
      </c>
      <c r="R77" s="75" t="s">
        <v>12</v>
      </c>
      <c r="S77" s="75" t="s">
        <v>12</v>
      </c>
      <c r="T77" s="72">
        <v>2024</v>
      </c>
    </row>
    <row r="78" spans="1:20" s="45" customFormat="1" ht="51" customHeight="1">
      <c r="A78" s="69" t="s">
        <v>37</v>
      </c>
      <c r="B78" s="69">
        <v>1</v>
      </c>
      <c r="C78" s="69">
        <v>1</v>
      </c>
      <c r="D78" s="69">
        <v>3</v>
      </c>
      <c r="E78" s="69">
        <v>0</v>
      </c>
      <c r="F78" s="69">
        <v>6</v>
      </c>
      <c r="G78" s="85"/>
      <c r="H78" s="78" t="s">
        <v>160</v>
      </c>
      <c r="I78" s="75" t="s">
        <v>79</v>
      </c>
      <c r="J78" s="87">
        <v>0</v>
      </c>
      <c r="K78" s="87">
        <v>0</v>
      </c>
      <c r="L78" s="87">
        <v>0</v>
      </c>
      <c r="M78" s="87">
        <v>0</v>
      </c>
      <c r="N78" s="87">
        <v>4</v>
      </c>
      <c r="O78" s="87">
        <v>10</v>
      </c>
      <c r="P78" s="87">
        <v>11</v>
      </c>
      <c r="Q78" s="87">
        <v>12</v>
      </c>
      <c r="R78" s="87">
        <v>13</v>
      </c>
      <c r="S78" s="87">
        <f>J78+K78+L78+M78+N78+O78+P78+Q78+R78</f>
        <v>50</v>
      </c>
      <c r="T78" s="72">
        <v>2024</v>
      </c>
    </row>
    <row r="79" spans="1:20" s="74" customFormat="1" ht="25.5" customHeight="1">
      <c r="A79" s="69" t="s">
        <v>37</v>
      </c>
      <c r="B79" s="69">
        <v>1</v>
      </c>
      <c r="C79" s="69">
        <v>9</v>
      </c>
      <c r="D79" s="69">
        <v>0</v>
      </c>
      <c r="E79" s="69">
        <v>0</v>
      </c>
      <c r="F79" s="69">
        <v>0</v>
      </c>
      <c r="G79" s="72"/>
      <c r="H79" s="71" t="s">
        <v>18</v>
      </c>
      <c r="I79" s="72" t="s">
        <v>68</v>
      </c>
      <c r="J79" s="90">
        <f aca="true" t="shared" si="10" ref="J79:R79">J82</f>
        <v>38969.8</v>
      </c>
      <c r="K79" s="90">
        <f t="shared" si="10"/>
        <v>40413</v>
      </c>
      <c r="L79" s="90">
        <v>36002.7</v>
      </c>
      <c r="M79" s="90">
        <f>M80</f>
        <v>35307.3</v>
      </c>
      <c r="N79" s="90">
        <f>N80</f>
        <v>35276.6</v>
      </c>
      <c r="O79" s="90">
        <f t="shared" si="10"/>
        <v>35822.2</v>
      </c>
      <c r="P79" s="90">
        <f t="shared" si="10"/>
        <v>36594</v>
      </c>
      <c r="Q79" s="90">
        <f t="shared" si="10"/>
        <v>37200</v>
      </c>
      <c r="R79" s="90">
        <f t="shared" si="10"/>
        <v>37970</v>
      </c>
      <c r="S79" s="73">
        <f>SUM(J79:R79)</f>
        <v>333555.6</v>
      </c>
      <c r="T79" s="72">
        <v>2024</v>
      </c>
    </row>
    <row r="80" spans="1:23" s="74" customFormat="1" ht="25.5">
      <c r="A80" s="69" t="s">
        <v>37</v>
      </c>
      <c r="B80" s="69">
        <v>1</v>
      </c>
      <c r="C80" s="69">
        <v>9</v>
      </c>
      <c r="D80" s="69">
        <v>1</v>
      </c>
      <c r="E80" s="69">
        <v>0</v>
      </c>
      <c r="F80" s="69">
        <v>0</v>
      </c>
      <c r="G80" s="72"/>
      <c r="H80" s="71" t="s">
        <v>77</v>
      </c>
      <c r="I80" s="72" t="s">
        <v>68</v>
      </c>
      <c r="J80" s="90">
        <f aca="true" t="shared" si="11" ref="J80:R80">J82</f>
        <v>38969.8</v>
      </c>
      <c r="K80" s="90">
        <f t="shared" si="11"/>
        <v>40413</v>
      </c>
      <c r="L80" s="90">
        <f>L82</f>
        <v>36002.7</v>
      </c>
      <c r="M80" s="90">
        <f t="shared" si="11"/>
        <v>35307.3</v>
      </c>
      <c r="N80" s="90">
        <f t="shared" si="11"/>
        <v>35276.6</v>
      </c>
      <c r="O80" s="90">
        <f t="shared" si="11"/>
        <v>35822.2</v>
      </c>
      <c r="P80" s="90">
        <f t="shared" si="11"/>
        <v>36594</v>
      </c>
      <c r="Q80" s="90">
        <f t="shared" si="11"/>
        <v>37200</v>
      </c>
      <c r="R80" s="90">
        <f t="shared" si="11"/>
        <v>37970</v>
      </c>
      <c r="S80" s="73">
        <f>SUM(J80:R80)</f>
        <v>333555.6</v>
      </c>
      <c r="T80" s="72">
        <v>2024</v>
      </c>
      <c r="U80" s="105"/>
      <c r="V80" s="105"/>
      <c r="W80" s="105"/>
    </row>
    <row r="81" spans="1:20" s="74" customFormat="1" ht="12.75">
      <c r="A81" s="69" t="s">
        <v>37</v>
      </c>
      <c r="B81" s="69">
        <v>1</v>
      </c>
      <c r="C81" s="69">
        <v>9</v>
      </c>
      <c r="D81" s="69">
        <v>1</v>
      </c>
      <c r="E81" s="69">
        <v>0</v>
      </c>
      <c r="F81" s="69">
        <v>0</v>
      </c>
      <c r="G81" s="70">
        <v>3</v>
      </c>
      <c r="H81" s="71" t="s">
        <v>38</v>
      </c>
      <c r="I81" s="72" t="s">
        <v>68</v>
      </c>
      <c r="J81" s="73">
        <f>J80</f>
        <v>38969.8</v>
      </c>
      <c r="K81" s="73">
        <f>K80</f>
        <v>40413</v>
      </c>
      <c r="L81" s="73">
        <f aca="true" t="shared" si="12" ref="L81:R81">L82</f>
        <v>36002.7</v>
      </c>
      <c r="M81" s="73">
        <f t="shared" si="12"/>
        <v>35307.3</v>
      </c>
      <c r="N81" s="73">
        <f t="shared" si="12"/>
        <v>35276.6</v>
      </c>
      <c r="O81" s="73">
        <f t="shared" si="12"/>
        <v>35822.2</v>
      </c>
      <c r="P81" s="73">
        <f t="shared" si="12"/>
        <v>36594</v>
      </c>
      <c r="Q81" s="73">
        <f t="shared" si="12"/>
        <v>37200</v>
      </c>
      <c r="R81" s="73">
        <f t="shared" si="12"/>
        <v>37970</v>
      </c>
      <c r="S81" s="73">
        <f>SUM(J81:R81)</f>
        <v>333555.6</v>
      </c>
      <c r="T81" s="72">
        <v>2024</v>
      </c>
    </row>
    <row r="82" spans="1:24" s="77" customFormat="1" ht="36" customHeight="1">
      <c r="A82" s="69" t="s">
        <v>37</v>
      </c>
      <c r="B82" s="69">
        <v>1</v>
      </c>
      <c r="C82" s="69">
        <v>9</v>
      </c>
      <c r="D82" s="69">
        <v>1</v>
      </c>
      <c r="E82" s="69">
        <v>0</v>
      </c>
      <c r="F82" s="103">
        <v>1</v>
      </c>
      <c r="G82" s="75">
        <v>3</v>
      </c>
      <c r="H82" s="78" t="s">
        <v>33</v>
      </c>
      <c r="I82" s="75" t="s">
        <v>68</v>
      </c>
      <c r="J82" s="84">
        <f>38969.8</f>
        <v>38969.8</v>
      </c>
      <c r="K82" s="84">
        <f>39789.1-78.1+749-47</f>
        <v>40413</v>
      </c>
      <c r="L82" s="84">
        <f>L79</f>
        <v>36002.7</v>
      </c>
      <c r="M82" s="84">
        <v>35307.3</v>
      </c>
      <c r="N82" s="84">
        <v>35276.6</v>
      </c>
      <c r="O82" s="84">
        <v>35822.2</v>
      </c>
      <c r="P82" s="84">
        <v>36594</v>
      </c>
      <c r="Q82" s="84">
        <v>37200</v>
      </c>
      <c r="R82" s="84">
        <v>37970</v>
      </c>
      <c r="S82" s="91">
        <f>SUM(J82:R82)</f>
        <v>333555.6</v>
      </c>
      <c r="T82" s="72">
        <v>2024</v>
      </c>
      <c r="U82" s="107"/>
      <c r="V82" s="107"/>
      <c r="W82" s="107"/>
      <c r="X82" s="107"/>
    </row>
    <row r="83" spans="1:23" s="77" customFormat="1" ht="12.75">
      <c r="A83" s="69" t="s">
        <v>37</v>
      </c>
      <c r="B83" s="69">
        <v>1</v>
      </c>
      <c r="C83" s="69">
        <v>9</v>
      </c>
      <c r="D83" s="69">
        <v>2</v>
      </c>
      <c r="E83" s="69">
        <v>0</v>
      </c>
      <c r="F83" s="69">
        <v>0</v>
      </c>
      <c r="G83" s="75"/>
      <c r="H83" s="78" t="s">
        <v>39</v>
      </c>
      <c r="I83" s="75"/>
      <c r="J83" s="92"/>
      <c r="K83" s="93"/>
      <c r="L83" s="93"/>
      <c r="M83" s="93"/>
      <c r="N83" s="93"/>
      <c r="O83" s="93"/>
      <c r="P83" s="93"/>
      <c r="Q83" s="93"/>
      <c r="R83" s="93"/>
      <c r="S83" s="79"/>
      <c r="T83" s="72">
        <v>2024</v>
      </c>
      <c r="V83" s="104"/>
      <c r="W83" s="104"/>
    </row>
    <row r="84" spans="1:20" s="77" customFormat="1" ht="25.5">
      <c r="A84" s="69" t="s">
        <v>37</v>
      </c>
      <c r="B84" s="69">
        <v>1</v>
      </c>
      <c r="C84" s="69">
        <v>9</v>
      </c>
      <c r="D84" s="69">
        <v>2</v>
      </c>
      <c r="E84" s="69">
        <v>0</v>
      </c>
      <c r="F84" s="69">
        <v>1</v>
      </c>
      <c r="G84" s="85"/>
      <c r="H84" s="78" t="s">
        <v>180</v>
      </c>
      <c r="I84" s="75" t="s">
        <v>11</v>
      </c>
      <c r="J84" s="75" t="s">
        <v>12</v>
      </c>
      <c r="K84" s="75" t="s">
        <v>12</v>
      </c>
      <c r="L84" s="75" t="s">
        <v>12</v>
      </c>
      <c r="M84" s="75" t="s">
        <v>12</v>
      </c>
      <c r="N84" s="75" t="s">
        <v>12</v>
      </c>
      <c r="O84" s="75" t="s">
        <v>12</v>
      </c>
      <c r="P84" s="75" t="s">
        <v>12</v>
      </c>
      <c r="Q84" s="75" t="s">
        <v>12</v>
      </c>
      <c r="R84" s="75" t="s">
        <v>12</v>
      </c>
      <c r="S84" s="75" t="s">
        <v>12</v>
      </c>
      <c r="T84" s="72">
        <v>2024</v>
      </c>
    </row>
    <row r="85" spans="1:22" s="45" customFormat="1" ht="19.5" customHeight="1">
      <c r="A85" s="69" t="s">
        <v>37</v>
      </c>
      <c r="B85" s="69">
        <v>1</v>
      </c>
      <c r="C85" s="69">
        <v>9</v>
      </c>
      <c r="D85" s="69">
        <v>2</v>
      </c>
      <c r="E85" s="69">
        <v>0</v>
      </c>
      <c r="F85" s="69">
        <v>1</v>
      </c>
      <c r="G85" s="85"/>
      <c r="H85" s="94" t="s">
        <v>27</v>
      </c>
      <c r="I85" s="75" t="s">
        <v>79</v>
      </c>
      <c r="J85" s="95">
        <v>1539</v>
      </c>
      <c r="K85" s="95">
        <v>1570</v>
      </c>
      <c r="L85" s="95">
        <v>1344</v>
      </c>
      <c r="M85" s="95">
        <v>760</v>
      </c>
      <c r="N85" s="95">
        <v>150</v>
      </c>
      <c r="O85" s="95">
        <v>1450</v>
      </c>
      <c r="P85" s="95">
        <v>1430</v>
      </c>
      <c r="Q85" s="95">
        <v>1400</v>
      </c>
      <c r="R85" s="95">
        <v>1370</v>
      </c>
      <c r="S85" s="95">
        <f>J85+K85+L85+M85+N85+O85+P85+Q85+R85</f>
        <v>11013</v>
      </c>
      <c r="T85" s="72">
        <v>2024</v>
      </c>
      <c r="V85" s="106"/>
    </row>
    <row r="86" spans="1:20" s="45" customFormat="1" ht="76.5">
      <c r="A86" s="69" t="s">
        <v>37</v>
      </c>
      <c r="B86" s="69">
        <v>1</v>
      </c>
      <c r="C86" s="69">
        <v>9</v>
      </c>
      <c r="D86" s="69">
        <v>2</v>
      </c>
      <c r="E86" s="69">
        <v>0</v>
      </c>
      <c r="F86" s="69">
        <v>2</v>
      </c>
      <c r="G86" s="85"/>
      <c r="H86" s="78" t="s">
        <v>71</v>
      </c>
      <c r="I86" s="75" t="s">
        <v>11</v>
      </c>
      <c r="J86" s="75" t="s">
        <v>12</v>
      </c>
      <c r="K86" s="75" t="s">
        <v>12</v>
      </c>
      <c r="L86" s="75" t="s">
        <v>12</v>
      </c>
      <c r="M86" s="75" t="s">
        <v>12</v>
      </c>
      <c r="N86" s="75" t="s">
        <v>12</v>
      </c>
      <c r="O86" s="75" t="s">
        <v>12</v>
      </c>
      <c r="P86" s="75" t="s">
        <v>12</v>
      </c>
      <c r="Q86" s="75" t="s">
        <v>12</v>
      </c>
      <c r="R86" s="75" t="s">
        <v>12</v>
      </c>
      <c r="S86" s="75" t="s">
        <v>12</v>
      </c>
      <c r="T86" s="72">
        <v>2024</v>
      </c>
    </row>
    <row r="87" spans="1:20" s="45" customFormat="1" ht="50.25" customHeight="1">
      <c r="A87" s="69" t="s">
        <v>37</v>
      </c>
      <c r="B87" s="69">
        <v>1</v>
      </c>
      <c r="C87" s="69">
        <v>9</v>
      </c>
      <c r="D87" s="69">
        <v>2</v>
      </c>
      <c r="E87" s="69">
        <v>0</v>
      </c>
      <c r="F87" s="69">
        <v>2</v>
      </c>
      <c r="G87" s="85"/>
      <c r="H87" s="78" t="s">
        <v>65</v>
      </c>
      <c r="I87" s="75" t="s">
        <v>79</v>
      </c>
      <c r="J87" s="75">
        <v>94</v>
      </c>
      <c r="K87" s="75">
        <v>75</v>
      </c>
      <c r="L87" s="75">
        <v>94</v>
      </c>
      <c r="M87" s="75">
        <v>56</v>
      </c>
      <c r="N87" s="75">
        <v>30</v>
      </c>
      <c r="O87" s="75">
        <v>40</v>
      </c>
      <c r="P87" s="75">
        <v>50</v>
      </c>
      <c r="Q87" s="75">
        <v>60</v>
      </c>
      <c r="R87" s="75">
        <v>70</v>
      </c>
      <c r="S87" s="75">
        <f>SUM(J87:R87)</f>
        <v>569</v>
      </c>
      <c r="T87" s="72">
        <v>2024</v>
      </c>
    </row>
    <row r="88" spans="1:20" s="45" customFormat="1" ht="35.25" customHeight="1">
      <c r="A88" s="69" t="s">
        <v>37</v>
      </c>
      <c r="B88" s="69">
        <v>1</v>
      </c>
      <c r="C88" s="69">
        <v>9</v>
      </c>
      <c r="D88" s="69">
        <v>2</v>
      </c>
      <c r="E88" s="69">
        <v>0</v>
      </c>
      <c r="F88" s="69">
        <v>3</v>
      </c>
      <c r="G88" s="85"/>
      <c r="H88" s="78" t="s">
        <v>66</v>
      </c>
      <c r="I88" s="103" t="s">
        <v>11</v>
      </c>
      <c r="J88" s="103" t="s">
        <v>12</v>
      </c>
      <c r="K88" s="103" t="s">
        <v>12</v>
      </c>
      <c r="L88" s="75" t="s">
        <v>12</v>
      </c>
      <c r="M88" s="75" t="s">
        <v>12</v>
      </c>
      <c r="N88" s="75" t="s">
        <v>12</v>
      </c>
      <c r="O88" s="75" t="s">
        <v>12</v>
      </c>
      <c r="P88" s="75" t="s">
        <v>12</v>
      </c>
      <c r="Q88" s="75" t="s">
        <v>12</v>
      </c>
      <c r="R88" s="75" t="s">
        <v>12</v>
      </c>
      <c r="S88" s="103" t="s">
        <v>12</v>
      </c>
      <c r="T88" s="72">
        <v>2024</v>
      </c>
    </row>
    <row r="89" spans="1:20" s="45" customFormat="1" ht="12.75">
      <c r="A89" s="69" t="s">
        <v>37</v>
      </c>
      <c r="B89" s="69">
        <v>1</v>
      </c>
      <c r="C89" s="69">
        <v>9</v>
      </c>
      <c r="D89" s="69">
        <v>2</v>
      </c>
      <c r="E89" s="69">
        <v>0</v>
      </c>
      <c r="F89" s="69">
        <v>3</v>
      </c>
      <c r="G89" s="85"/>
      <c r="H89" s="78" t="s">
        <v>67</v>
      </c>
      <c r="I89" s="75" t="s">
        <v>79</v>
      </c>
      <c r="J89" s="103">
        <v>3</v>
      </c>
      <c r="K89" s="103">
        <v>3</v>
      </c>
      <c r="L89" s="103">
        <v>3</v>
      </c>
      <c r="M89" s="103">
        <v>3</v>
      </c>
      <c r="N89" s="103">
        <v>3</v>
      </c>
      <c r="O89" s="103">
        <v>3</v>
      </c>
      <c r="P89" s="103">
        <v>3</v>
      </c>
      <c r="Q89" s="103">
        <v>3</v>
      </c>
      <c r="R89" s="103">
        <v>3</v>
      </c>
      <c r="S89" s="103">
        <f>(J89+K89+L89+M89+N89+O89)/6</f>
        <v>3</v>
      </c>
      <c r="T89" s="72">
        <v>2024</v>
      </c>
    </row>
    <row r="90" spans="1:19" s="45" customFormat="1" ht="12.75">
      <c r="A90" s="96"/>
      <c r="B90" s="96"/>
      <c r="C90" s="96"/>
      <c r="D90" s="96"/>
      <c r="E90" s="96"/>
      <c r="F90" s="96"/>
      <c r="G90" s="97"/>
      <c r="H90" s="98"/>
      <c r="I90" s="97"/>
      <c r="S90" s="97"/>
    </row>
    <row r="91" spans="1:19" s="45" customFormat="1" ht="12.75">
      <c r="A91" s="96"/>
      <c r="B91" s="96"/>
      <c r="C91" s="96"/>
      <c r="D91" s="96"/>
      <c r="E91" s="96"/>
      <c r="F91" s="96"/>
      <c r="G91" s="97"/>
      <c r="H91" s="98"/>
      <c r="I91" s="97"/>
      <c r="S91" s="97"/>
    </row>
    <row r="92" spans="1:19" s="45" customFormat="1" ht="12.75">
      <c r="A92" s="96"/>
      <c r="B92" s="96"/>
      <c r="C92" s="96"/>
      <c r="D92" s="96"/>
      <c r="E92" s="96"/>
      <c r="F92" s="96"/>
      <c r="G92" s="97"/>
      <c r="H92" s="98"/>
      <c r="I92" s="97"/>
      <c r="S92" s="97"/>
    </row>
    <row r="93" spans="1:19" s="45" customFormat="1" ht="12.75">
      <c r="A93" s="96"/>
      <c r="B93" s="96"/>
      <c r="C93" s="96"/>
      <c r="D93" s="96"/>
      <c r="E93" s="96"/>
      <c r="F93" s="96"/>
      <c r="G93" s="97"/>
      <c r="H93" s="98"/>
      <c r="I93" s="97"/>
      <c r="S93" s="97"/>
    </row>
    <row r="125" ht="15">
      <c r="H125" s="11"/>
    </row>
  </sheetData>
  <sheetProtection/>
  <mergeCells count="38">
    <mergeCell ref="A12:F12"/>
    <mergeCell ref="A13:T13"/>
    <mergeCell ref="P19:P20"/>
    <mergeCell ref="M19:M20"/>
    <mergeCell ref="J18:R18"/>
    <mergeCell ref="J19:J20"/>
    <mergeCell ref="A19:A20"/>
    <mergeCell ref="B19:B20"/>
    <mergeCell ref="K19:K20"/>
    <mergeCell ref="M1:T1"/>
    <mergeCell ref="M2:T2"/>
    <mergeCell ref="M3:T3"/>
    <mergeCell ref="M4:T4"/>
    <mergeCell ref="M5:T5"/>
    <mergeCell ref="G12:P12"/>
    <mergeCell ref="M6:T6"/>
    <mergeCell ref="M7:T7"/>
    <mergeCell ref="G8:T8"/>
    <mergeCell ref="A9:T9"/>
    <mergeCell ref="A10:T10"/>
    <mergeCell ref="A11:T11"/>
    <mergeCell ref="A18:F18"/>
    <mergeCell ref="G18:G20"/>
    <mergeCell ref="H18:H20"/>
    <mergeCell ref="I18:I20"/>
    <mergeCell ref="C19:C20"/>
    <mergeCell ref="D19:D20"/>
    <mergeCell ref="E19:F20"/>
    <mergeCell ref="E15:T15"/>
    <mergeCell ref="N19:N20"/>
    <mergeCell ref="O19:O20"/>
    <mergeCell ref="S19:S20"/>
    <mergeCell ref="T19:T20"/>
    <mergeCell ref="S18:T18"/>
    <mergeCell ref="L19:L20"/>
    <mergeCell ref="Q19:Q20"/>
    <mergeCell ref="R19:R20"/>
    <mergeCell ref="A16:T16"/>
  </mergeCells>
  <printOptions/>
  <pageMargins left="0.9055118110236221" right="0.5118110236220472" top="0.7480314960629921" bottom="0.35433070866141736" header="0.31496062992125984" footer="0.31496062992125984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Butko</dc:creator>
  <cp:keywords/>
  <dc:description/>
  <cp:lastModifiedBy>user</cp:lastModifiedBy>
  <cp:lastPrinted>2020-03-27T07:36:19Z</cp:lastPrinted>
  <dcterms:created xsi:type="dcterms:W3CDTF">2013-07-29T05:24:43Z</dcterms:created>
  <dcterms:modified xsi:type="dcterms:W3CDTF">2020-06-03T13:26:21Z</dcterms:modified>
  <cp:category/>
  <cp:version/>
  <cp:contentType/>
  <cp:contentStatus/>
</cp:coreProperties>
</file>